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c35cbfbfedf68bc/!work/GannLimit/"/>
    </mc:Choice>
  </mc:AlternateContent>
  <xr:revisionPtr revIDLastSave="6" documentId="13_ncr:1_{1E0A776A-9572-4FC7-8ECC-A36A6D87498E}" xr6:coauthVersionLast="47" xr6:coauthVersionMax="47" xr10:uidLastSave="{A1123757-0514-4E70-B534-A7388EDF94AE}"/>
  <bookViews>
    <workbookView xWindow="29130" yWindow="330" windowWidth="23625" windowHeight="15000" activeTab="5" xr2:uid="{00000000-000D-0000-FFFF-FFFF00000000}"/>
  </bookViews>
  <sheets>
    <sheet name="1Revs" sheetId="1" r:id="rId1"/>
    <sheet name="2Fees" sheetId="10" r:id="rId2"/>
    <sheet name="3Exclusions" sheetId="6" r:id="rId3"/>
    <sheet name="4Interest" sheetId="8" r:id="rId4"/>
    <sheet name="5Population" sheetId="2" r:id="rId5"/>
    <sheet name="6CPI" sheetId="7" r:id="rId6"/>
    <sheet name="7Limit" sheetId="4" r:id="rId7"/>
    <sheet name="8ApprSubj" sheetId="5" r:id="rId8"/>
  </sheets>
  <definedNames>
    <definedName name="_xlnm.Print_Area" localSheetId="0">'1Revs'!$A$2:$I$69</definedName>
    <definedName name="_xlnm.Print_Area" localSheetId="1">'2Fees'!$A$2:$K$29</definedName>
    <definedName name="_xlnm.Print_Area" localSheetId="2">'3Exclusions'!$A$2:$F$37</definedName>
    <definedName name="_xlnm.Print_Area" localSheetId="3">'4Interest'!$A$2:$F$19</definedName>
    <definedName name="_xlnm.Print_Area" localSheetId="4">'5Population'!$A$2:$J$50</definedName>
    <definedName name="_xlnm.Print_Area" localSheetId="5">'6CPI'!$A$2:$J$51</definedName>
    <definedName name="_xlnm.Print_Area" localSheetId="6">'7Limit'!$A$2:$H$26</definedName>
    <definedName name="_xlnm.Print_Area" localSheetId="7">'8ApprSubj'!$A$2:$F$15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7" l="1"/>
  <c r="I39" i="7"/>
  <c r="I40" i="7"/>
  <c r="I41" i="7"/>
  <c r="I42" i="7"/>
  <c r="I43" i="7"/>
  <c r="I44" i="7"/>
  <c r="I45" i="7"/>
  <c r="I46" i="7"/>
  <c r="I47" i="7"/>
  <c r="I48" i="7"/>
  <c r="I49" i="7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J4" i="10" l="1"/>
  <c r="F4" i="8" s="1"/>
  <c r="C4" i="10"/>
  <c r="C4" i="2" s="1"/>
  <c r="B4" i="8" l="1"/>
  <c r="B4" i="7"/>
  <c r="B4" i="6"/>
  <c r="F4" i="5"/>
  <c r="H4" i="4"/>
  <c r="F4" i="6"/>
  <c r="B4" i="5"/>
  <c r="B4" i="4"/>
  <c r="H62" i="1"/>
  <c r="H20" i="10"/>
  <c r="I20" i="10" s="1"/>
  <c r="J20" i="10" s="1"/>
  <c r="H21" i="10"/>
  <c r="I21" i="10" s="1"/>
  <c r="J21" i="10" s="1"/>
  <c r="H22" i="10"/>
  <c r="I22" i="10" s="1"/>
  <c r="J22" i="10" s="1"/>
  <c r="H9" i="10"/>
  <c r="I9" i="10" s="1"/>
  <c r="J9" i="10" s="1"/>
  <c r="H10" i="10"/>
  <c r="I10" i="10" s="1"/>
  <c r="J10" i="10" s="1"/>
  <c r="H11" i="10"/>
  <c r="I11" i="10" s="1"/>
  <c r="J11" i="10" s="1"/>
  <c r="H12" i="10"/>
  <c r="I12" i="10" s="1"/>
  <c r="J12" i="10" s="1"/>
  <c r="H13" i="10"/>
  <c r="I13" i="10" s="1"/>
  <c r="J13" i="10" s="1"/>
  <c r="H14" i="10"/>
  <c r="I14" i="10" s="1"/>
  <c r="J14" i="10" s="1"/>
  <c r="H15" i="10"/>
  <c r="I15" i="10" s="1"/>
  <c r="J15" i="10" s="1"/>
  <c r="H16" i="10"/>
  <c r="I16" i="10" s="1"/>
  <c r="J16" i="10" s="1"/>
  <c r="H17" i="10"/>
  <c r="I17" i="10" s="1"/>
  <c r="J17" i="10" s="1"/>
  <c r="H18" i="10"/>
  <c r="I18" i="10" s="1"/>
  <c r="J18" i="10" s="1"/>
  <c r="H19" i="10"/>
  <c r="I19" i="10" s="1"/>
  <c r="J19" i="10" s="1"/>
  <c r="H8" i="10"/>
  <c r="I8" i="10" s="1"/>
  <c r="J8" i="10" s="1"/>
  <c r="J24" i="10" l="1"/>
  <c r="J26" i="10" s="1"/>
  <c r="F22" i="4"/>
  <c r="F11" i="4"/>
  <c r="F9" i="4"/>
  <c r="F19" i="1" l="1"/>
  <c r="G19" i="1"/>
  <c r="F13" i="4"/>
  <c r="F15" i="4" s="1"/>
  <c r="F24" i="4" s="1"/>
  <c r="D11" i="5" s="1"/>
  <c r="I7" i="2"/>
  <c r="H7" i="2"/>
  <c r="C9" i="2"/>
  <c r="H9" i="2" s="1"/>
  <c r="D9" i="2"/>
  <c r="I9" i="2" s="1"/>
  <c r="C10" i="2"/>
  <c r="H10" i="2" s="1"/>
  <c r="D10" i="2"/>
  <c r="I10" i="2" s="1"/>
  <c r="C11" i="2"/>
  <c r="H11" i="2" s="1"/>
  <c r="D11" i="2"/>
  <c r="I11" i="2" s="1"/>
  <c r="C12" i="2"/>
  <c r="H12" i="2" s="1"/>
  <c r="D12" i="2"/>
  <c r="I12" i="2" s="1"/>
  <c r="C13" i="2"/>
  <c r="H13" i="2" s="1"/>
  <c r="D13" i="2"/>
  <c r="I13" i="2" s="1"/>
  <c r="C14" i="2"/>
  <c r="H14" i="2" s="1"/>
  <c r="D14" i="2"/>
  <c r="I14" i="2" s="1"/>
  <c r="C15" i="2"/>
  <c r="H15" i="2" s="1"/>
  <c r="D15" i="2"/>
  <c r="I15" i="2" s="1"/>
  <c r="C16" i="2"/>
  <c r="H16" i="2" s="1"/>
  <c r="D16" i="2"/>
  <c r="I16" i="2" s="1"/>
  <c r="C17" i="2"/>
  <c r="H17" i="2" s="1"/>
  <c r="D17" i="2"/>
  <c r="I17" i="2" s="1"/>
  <c r="C18" i="2"/>
  <c r="H18" i="2" s="1"/>
  <c r="D18" i="2"/>
  <c r="I18" i="2" s="1"/>
  <c r="C19" i="2"/>
  <c r="H19" i="2" s="1"/>
  <c r="D19" i="2"/>
  <c r="I19" i="2" s="1"/>
  <c r="C20" i="2"/>
  <c r="H20" i="2" s="1"/>
  <c r="D20" i="2"/>
  <c r="I20" i="2" s="1"/>
  <c r="C21" i="2"/>
  <c r="H21" i="2" s="1"/>
  <c r="D21" i="2"/>
  <c r="I21" i="2" s="1"/>
  <c r="C22" i="2"/>
  <c r="H22" i="2" s="1"/>
  <c r="D22" i="2"/>
  <c r="I22" i="2" s="1"/>
  <c r="C23" i="2"/>
  <c r="H23" i="2" s="1"/>
  <c r="D23" i="2"/>
  <c r="I23" i="2" s="1"/>
  <c r="C24" i="2"/>
  <c r="H24" i="2" s="1"/>
  <c r="D24" i="2"/>
  <c r="I24" i="2" s="1"/>
  <c r="C25" i="2"/>
  <c r="H25" i="2" s="1"/>
  <c r="D25" i="2"/>
  <c r="I25" i="2" s="1"/>
  <c r="C26" i="2"/>
  <c r="H26" i="2" s="1"/>
  <c r="D26" i="2"/>
  <c r="I26" i="2" s="1"/>
  <c r="C27" i="2"/>
  <c r="H27" i="2" s="1"/>
  <c r="D27" i="2"/>
  <c r="I27" i="2" s="1"/>
  <c r="C28" i="2"/>
  <c r="H28" i="2" s="1"/>
  <c r="D28" i="2"/>
  <c r="I28" i="2" s="1"/>
  <c r="C29" i="2"/>
  <c r="H29" i="2" s="1"/>
  <c r="D29" i="2"/>
  <c r="I29" i="2" s="1"/>
  <c r="C30" i="2"/>
  <c r="H30" i="2" s="1"/>
  <c r="D30" i="2"/>
  <c r="I30" i="2" s="1"/>
  <c r="C31" i="2"/>
  <c r="H31" i="2" s="1"/>
  <c r="D31" i="2"/>
  <c r="I31" i="2" s="1"/>
  <c r="C32" i="2"/>
  <c r="H32" i="2" s="1"/>
  <c r="D32" i="2"/>
  <c r="I32" i="2" s="1"/>
  <c r="C33" i="2"/>
  <c r="H33" i="2" s="1"/>
  <c r="D33" i="2"/>
  <c r="I33" i="2" s="1"/>
  <c r="C34" i="2"/>
  <c r="H34" i="2" s="1"/>
  <c r="D34" i="2"/>
  <c r="I34" i="2" s="1"/>
  <c r="C35" i="2"/>
  <c r="H35" i="2" s="1"/>
  <c r="D35" i="2"/>
  <c r="I35" i="2" s="1"/>
  <c r="C36" i="2"/>
  <c r="H36" i="2" s="1"/>
  <c r="D36" i="2"/>
  <c r="I36" i="2" s="1"/>
  <c r="C37" i="2"/>
  <c r="H37" i="2" s="1"/>
  <c r="D37" i="2"/>
  <c r="I37" i="2" s="1"/>
  <c r="C38" i="2"/>
  <c r="H38" i="2" s="1"/>
  <c r="D38" i="2"/>
  <c r="I38" i="2" s="1"/>
  <c r="C39" i="2"/>
  <c r="H39" i="2" s="1"/>
  <c r="D39" i="2"/>
  <c r="I39" i="2" s="1"/>
  <c r="C40" i="2"/>
  <c r="H40" i="2" s="1"/>
  <c r="D40" i="2"/>
  <c r="I40" i="2" s="1"/>
  <c r="H47" i="2"/>
  <c r="I47" i="2"/>
  <c r="D8" i="2"/>
  <c r="I8" i="2" s="1"/>
  <c r="C8" i="2"/>
  <c r="H8" i="2" s="1"/>
  <c r="H24" i="1"/>
  <c r="H23" i="1"/>
  <c r="H22" i="1"/>
  <c r="H21" i="1"/>
  <c r="H20" i="1"/>
  <c r="H17" i="1"/>
  <c r="H16" i="1"/>
  <c r="H15" i="1"/>
  <c r="H14" i="1"/>
  <c r="H13" i="1"/>
  <c r="H12" i="1"/>
  <c r="H11" i="1"/>
  <c r="H10" i="1"/>
  <c r="H9" i="1"/>
  <c r="H39" i="1"/>
  <c r="H38" i="1"/>
  <c r="H37" i="1"/>
  <c r="H36" i="1"/>
  <c r="H35" i="1"/>
  <c r="H34" i="1"/>
  <c r="H33" i="1"/>
  <c r="H32" i="1"/>
  <c r="H31" i="1"/>
  <c r="H30" i="1"/>
  <c r="H49" i="1"/>
  <c r="H48" i="1"/>
  <c r="H47" i="1"/>
  <c r="H46" i="1"/>
  <c r="H45" i="1"/>
  <c r="H44" i="1"/>
  <c r="H43" i="1"/>
  <c r="H42" i="1"/>
  <c r="H41" i="1"/>
  <c r="H51" i="1"/>
  <c r="H52" i="1"/>
  <c r="H53" i="1"/>
  <c r="H54" i="1"/>
  <c r="H55" i="1"/>
  <c r="H57" i="1"/>
  <c r="H58" i="1"/>
  <c r="H64" i="1"/>
  <c r="G60" i="1"/>
  <c r="F60" i="1"/>
  <c r="D7" i="8" s="1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D33" i="6"/>
  <c r="D26" i="6"/>
  <c r="D19" i="6"/>
  <c r="D12" i="6"/>
  <c r="D35" i="6" l="1"/>
  <c r="H19" i="1"/>
  <c r="H60" i="1"/>
  <c r="H68" i="1" s="1"/>
  <c r="D11" i="8" s="1"/>
  <c r="D8" i="8" l="1"/>
  <c r="D9" i="8" s="1"/>
  <c r="D13" i="8" s="1"/>
  <c r="D17" i="8" s="1"/>
  <c r="F62" i="1" s="1"/>
  <c r="D8" i="5"/>
  <c r="G62" i="1" l="1"/>
  <c r="G66" i="1" s="1"/>
  <c r="F66" i="1"/>
  <c r="D7" i="5" s="1"/>
  <c r="D9" i="5" s="1"/>
  <c r="D13" i="5" s="1"/>
  <c r="H66" i="1" l="1"/>
</calcChain>
</file>

<file path=xl/sharedStrings.xml><?xml version="1.0" encoding="utf-8"?>
<sst xmlns="http://schemas.openxmlformats.org/spreadsheetml/2006/main" count="372" uniqueCount="272">
  <si>
    <t>City</t>
  </si>
  <si>
    <t>FY</t>
  </si>
  <si>
    <t>Revenue Source</t>
  </si>
  <si>
    <t>Proceeds of Taxes</t>
  </si>
  <si>
    <t>Non-Proceeds of Taxes</t>
  </si>
  <si>
    <t>Total</t>
  </si>
  <si>
    <t>Taxes</t>
  </si>
  <si>
    <t>Property Tax</t>
  </si>
  <si>
    <t>Sales and Use Tax</t>
  </si>
  <si>
    <t>Transactions and Use Tax</t>
  </si>
  <si>
    <t>Business License Tax</t>
  </si>
  <si>
    <t>Utility User Tax</t>
  </si>
  <si>
    <t>Transient Occupancy Tax</t>
  </si>
  <si>
    <t>Parcel Taxes</t>
  </si>
  <si>
    <t>Other Taxes</t>
  </si>
  <si>
    <t>From State</t>
  </si>
  <si>
    <t>Motor Vehicle License Fee</t>
  </si>
  <si>
    <t>Williamson Act</t>
  </si>
  <si>
    <t>Motor Vehicle Fuel (gasoline) Tax</t>
  </si>
  <si>
    <t>Proposition 42 Gasoline Sales Tax</t>
  </si>
  <si>
    <t>Citizens Option for Public Safety (COPS)</t>
  </si>
  <si>
    <t>Proposition 172 Public Safety Sales Tax</t>
  </si>
  <si>
    <t>State Mandate Reimbursements</t>
  </si>
  <si>
    <t>Repealed Subventions</t>
  </si>
  <si>
    <t>Trailer Coach / Mobile Home VLF</t>
  </si>
  <si>
    <t>Criminal Justice Fee (Booking Fee) Relief</t>
  </si>
  <si>
    <t>Police Technology Grants (CLEEP)</t>
  </si>
  <si>
    <t>Other Governments</t>
  </si>
  <si>
    <t>Housing (HUD)</t>
  </si>
  <si>
    <t>Disaster Reimbursement</t>
  </si>
  <si>
    <t>Other</t>
  </si>
  <si>
    <t>Federal CDBG</t>
  </si>
  <si>
    <t>Liquor License Fees</t>
  </si>
  <si>
    <t>Highway Carriers Uniform Business Tax</t>
  </si>
  <si>
    <t>Financial Aid to Local Agencies</t>
  </si>
  <si>
    <t>Business Inventory Exemption Reimbursement</t>
  </si>
  <si>
    <t>Benefit Assessments</t>
  </si>
  <si>
    <t>Gifts</t>
  </si>
  <si>
    <t>Fines, Forfeitures and Penalties</t>
  </si>
  <si>
    <t>Rents, Royalties and Concessions</t>
  </si>
  <si>
    <t>Licenses and Permits</t>
  </si>
  <si>
    <t>Documentary or Real Property Transfer Taxes</t>
  </si>
  <si>
    <t>Other Miscellaneous</t>
  </si>
  <si>
    <t>Interfund transfers</t>
  </si>
  <si>
    <t>Reserve Withdrawls</t>
  </si>
  <si>
    <r>
      <t>Discretionary Local Assistance</t>
    </r>
    <r>
      <rPr>
        <sz val="8"/>
        <color theme="1"/>
        <rFont val="Arial"/>
        <family val="2"/>
      </rPr>
      <t xml:space="preserve"> (1999-00, 2000-01)</t>
    </r>
  </si>
  <si>
    <t>Federal General Revenue Sharing</t>
  </si>
  <si>
    <t>1978-79 Bailout Funds</t>
  </si>
  <si>
    <t>Other non-discretionary state grants and aid</t>
  </si>
  <si>
    <t>Other discretionary state grants and aid</t>
  </si>
  <si>
    <t>Homeowners Property Tax Relief Reimb.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</si>
  <si>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</si>
  <si>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</si>
  <si>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</si>
  <si>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</si>
  <si>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</si>
  <si>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</si>
  <si>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</si>
  <si>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</si>
  <si>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</si>
  <si>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</si>
  <si>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</si>
  <si>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</si>
  <si>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</si>
  <si>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</si>
  <si>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</si>
  <si>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</si>
  <si>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</si>
  <si>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</si>
  <si>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</si>
  <si>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</si>
  <si>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</si>
  <si>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</si>
  <si>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</si>
  <si>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</si>
  <si>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</si>
  <si>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</si>
  <si>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</si>
  <si>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</si>
  <si>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</si>
  <si>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</si>
  <si>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</si>
  <si>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</si>
  <si>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</si>
  <si>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</si>
  <si>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</si>
  <si>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Jan 1</t>
  </si>
  <si>
    <t>City
Population</t>
  </si>
  <si>
    <t>City % Change</t>
  </si>
  <si>
    <t>County % Change</t>
  </si>
  <si>
    <t>light blue shaded cells are computed</t>
  </si>
  <si>
    <r>
      <t>Franchises</t>
    </r>
    <r>
      <rPr>
        <b/>
        <sz val="8"/>
        <color theme="1"/>
        <rFont val="Arial"/>
        <family val="2"/>
      </rPr>
      <t xml:space="preserve"> (Cable/Video, Solid Waste, Electric/Gas, etc.)</t>
    </r>
  </si>
  <si>
    <t>Appropriations Subject to Limitation</t>
  </si>
  <si>
    <t>Population Changes</t>
  </si>
  <si>
    <t>a</t>
  </si>
  <si>
    <t>b</t>
  </si>
  <si>
    <t>c</t>
  </si>
  <si>
    <t>a)</t>
  </si>
  <si>
    <t>b)</t>
  </si>
  <si>
    <t>c)</t>
  </si>
  <si>
    <t>d)</t>
  </si>
  <si>
    <t>Appropriations Limit (current year)</t>
  </si>
  <si>
    <t>Amount</t>
  </si>
  <si>
    <t>Source</t>
  </si>
  <si>
    <t>a-b</t>
  </si>
  <si>
    <t xml:space="preserve">e) </t>
  </si>
  <si>
    <t>d-c</t>
  </si>
  <si>
    <t>Under (Over) Limit</t>
  </si>
  <si>
    <t>Appropriations Limit</t>
  </si>
  <si>
    <t>Prior Year Appropriations Limit</t>
  </si>
  <si>
    <t>Adjustment Factors</t>
  </si>
  <si>
    <t>Population Change</t>
  </si>
  <si>
    <t>Cost of Living</t>
  </si>
  <si>
    <t>1)</t>
  </si>
  <si>
    <t>2)</t>
  </si>
  <si>
    <t>Adjusted Limit</t>
  </si>
  <si>
    <t>Prior year schedules</t>
  </si>
  <si>
    <t>Alterations</t>
  </si>
  <si>
    <t>Transfer of Financial Responsibility</t>
  </si>
  <si>
    <t>Transfer to Fees</t>
  </si>
  <si>
    <t>Emergency</t>
  </si>
  <si>
    <t>Voter Override</t>
  </si>
  <si>
    <t>Appropriations Limit - Current Year</t>
  </si>
  <si>
    <t xml:space="preserve">      Total Alterations</t>
  </si>
  <si>
    <t>c + d</t>
  </si>
  <si>
    <t>sum of d</t>
  </si>
  <si>
    <t>Excluded Appropriations</t>
  </si>
  <si>
    <t>Court Orders</t>
  </si>
  <si>
    <t>sub-total</t>
  </si>
  <si>
    <t>Federal Mandates</t>
  </si>
  <si>
    <t>Qualified Capital Outlay</t>
  </si>
  <si>
    <t>Qualified Debt Service</t>
  </si>
  <si>
    <t>Total Exclusions</t>
  </si>
  <si>
    <t>Cost of Living Adjustment Factors</t>
  </si>
  <si>
    <t>Source: Calif Dept of Finance</t>
  </si>
  <si>
    <t>Source: County Assessor</t>
  </si>
  <si>
    <t>Factors for 
Fiscal Year</t>
  </si>
  <si>
    <t>Percentage Change in
Per Capita Personal Income</t>
  </si>
  <si>
    <t>published</t>
  </si>
  <si>
    <t>1986 to 1987</t>
  </si>
  <si>
    <t>1987 to 1988</t>
  </si>
  <si>
    <t>1988 to 1989</t>
  </si>
  <si>
    <t>1989 to 1990</t>
  </si>
  <si>
    <t>1990 to 1991</t>
  </si>
  <si>
    <t>1991 to 1992</t>
  </si>
  <si>
    <t>1992 to 1993</t>
  </si>
  <si>
    <t>1993 to 1994</t>
  </si>
  <si>
    <t>1994 to 1995</t>
  </si>
  <si>
    <t>1995 to 1996</t>
  </si>
  <si>
    <t>1996 to 1997</t>
  </si>
  <si>
    <t>1997 to 1998</t>
  </si>
  <si>
    <t>1998 to 1999</t>
  </si>
  <si>
    <t>1999 to 2000</t>
  </si>
  <si>
    <t>2000 to 2001</t>
  </si>
  <si>
    <t>2001 to 2002</t>
  </si>
  <si>
    <t>2002 to 2003</t>
  </si>
  <si>
    <t>2003 to 2004</t>
  </si>
  <si>
    <t>2004 to 2005</t>
  </si>
  <si>
    <t>2005 to 2006</t>
  </si>
  <si>
    <t>2006 to 2007</t>
  </si>
  <si>
    <t>2007 to 2008</t>
  </si>
  <si>
    <t>2008 to 2009</t>
  </si>
  <si>
    <t>2009 to 2010</t>
  </si>
  <si>
    <t>2010 to 2011</t>
  </si>
  <si>
    <t>2011 to 2012</t>
  </si>
  <si>
    <t>2012 to 2013</t>
  </si>
  <si>
    <t>2013 to 2014</t>
  </si>
  <si>
    <t>2014 to 2015</t>
  </si>
  <si>
    <t>2015 to 2016</t>
  </si>
  <si>
    <t>2016 to 2017</t>
  </si>
  <si>
    <t>2017 to 2018</t>
  </si>
  <si>
    <t>2018 to 2019</t>
  </si>
  <si>
    <t>2019 to 2020</t>
  </si>
  <si>
    <t>from …</t>
  </si>
  <si>
    <t>for …</t>
  </si>
  <si>
    <t>NRAV</t>
  </si>
  <si>
    <r>
      <t>AR</t>
    </r>
    <r>
      <rPr>
        <b/>
        <vertAlign val="subscript"/>
        <sz val="11"/>
        <rFont val="Arial"/>
        <family val="2"/>
      </rPr>
      <t>py</t>
    </r>
  </si>
  <si>
    <t>For 
Fiscal Year</t>
  </si>
  <si>
    <r>
      <t>Sale of property</t>
    </r>
    <r>
      <rPr>
        <sz val="8"/>
        <color theme="1"/>
        <rFont val="Arial"/>
        <family val="2"/>
      </rPr>
      <t xml:space="preserve"> (See "Qualified Capital Outlays")</t>
    </r>
  </si>
  <si>
    <t>Non-interest Tax Proceeds</t>
  </si>
  <si>
    <t>Minus Exclusions</t>
  </si>
  <si>
    <t>Proceeds of taxes as a percentage of revenues</t>
  </si>
  <si>
    <t xml:space="preserve">f) </t>
  </si>
  <si>
    <t>Net invested proceeds from taxes</t>
  </si>
  <si>
    <t xml:space="preserve">Total </t>
  </si>
  <si>
    <t>Sub-Total non-interest revenues</t>
  </si>
  <si>
    <t xml:space="preserve">g) </t>
  </si>
  <si>
    <t>e * f</t>
  </si>
  <si>
    <t>Total revenue plus reserve withdrawls</t>
  </si>
  <si>
    <t>c / d</t>
  </si>
  <si>
    <t>Total revenue plus reserve withdrawls (1c + 3c)</t>
  </si>
  <si>
    <t>percent</t>
  </si>
  <si>
    <t>ratio</t>
  </si>
  <si>
    <t>Combined adjustment factor</t>
  </si>
  <si>
    <t>b1 * b2</t>
  </si>
  <si>
    <t>3)</t>
  </si>
  <si>
    <t>a * b3</t>
  </si>
  <si>
    <t>State CPI or % New non-residential?</t>
  </si>
  <si>
    <t>Population in city or county?</t>
  </si>
  <si>
    <t>Worksheet #2</t>
  </si>
  <si>
    <t>Worksheet #1</t>
  </si>
  <si>
    <t>Regulatory Fees, User Fees &amp; Charges</t>
  </si>
  <si>
    <t>Program Area</t>
  </si>
  <si>
    <t>Police - Law Enforement</t>
  </si>
  <si>
    <t>Transportation - Public Works</t>
  </si>
  <si>
    <t>Planning and Development</t>
  </si>
  <si>
    <t>Building, Construction and Fire Safety</t>
  </si>
  <si>
    <t>Parks and Recreation, museums, etc.</t>
  </si>
  <si>
    <t>Water</t>
  </si>
  <si>
    <t>Sewer</t>
  </si>
  <si>
    <t>Solid Waste</t>
  </si>
  <si>
    <t>Allocated Overhead</t>
  </si>
  <si>
    <t>Total Costs</t>
  </si>
  <si>
    <t>b=i+ii</t>
  </si>
  <si>
    <t>i</t>
  </si>
  <si>
    <t>ii</t>
  </si>
  <si>
    <t>c=b-a</t>
  </si>
  <si>
    <t>Costs minus Revenues</t>
  </si>
  <si>
    <t>Proceeds of Taxes =&gt;</t>
  </si>
  <si>
    <t>d</t>
  </si>
  <si>
    <t>Fee Revenue</t>
  </si>
  <si>
    <t>Direct Costs</t>
  </si>
  <si>
    <t>Revs &gt; Costs? C=negative</t>
  </si>
  <si>
    <t>Non-Proceeds of taxes =&gt;</t>
  </si>
  <si>
    <t>Worksheet #3</t>
  </si>
  <si>
    <t>Countywide
Population</t>
  </si>
  <si>
    <t>Worksheet #7</t>
  </si>
  <si>
    <t xml:space="preserve">Exclusions </t>
  </si>
  <si>
    <t>Worksheet #8</t>
  </si>
  <si>
    <t>Worksheet #6</t>
  </si>
  <si>
    <t>Worksheet #5</t>
  </si>
  <si>
    <t>Worksheet #4</t>
  </si>
  <si>
    <t xml:space="preserve"> from Worksheet #3</t>
  </si>
  <si>
    <t>Select from Worksheet 5</t>
  </si>
  <si>
    <t>Select from Worksheet 6</t>
  </si>
  <si>
    <t>"city" or "county"</t>
  </si>
  <si>
    <t>"CPI" or "%new non-resid AV"</t>
  </si>
  <si>
    <t>General Gov't - Management/Support</t>
  </si>
  <si>
    <t>= sum of column d</t>
  </si>
  <si>
    <r>
      <t xml:space="preserve">Interest Earnings          </t>
    </r>
    <r>
      <rPr>
        <b/>
        <sz val="10"/>
        <color rgb="FFFF0000"/>
        <rFont val="Arial"/>
        <family val="2"/>
      </rPr>
      <t xml:space="preserve"> from Worksheet #4 =&gt;</t>
    </r>
  </si>
  <si>
    <t>Select highest population factor for the year (column e or f) to Worksheet 7</t>
  </si>
  <si>
    <t>Dollar Value 
of New Nonresidential Construction in the jurisdiction</t>
  </si>
  <si>
    <t>Total 
secured and 
unsecured 
assessment roll 
in the jurisdiction</t>
  </si>
  <si>
    <t>Change in 
assessment roll 
due to addition of 
local nonresidential 
new construction</t>
  </si>
  <si>
    <t>= b ÷ c</t>
  </si>
  <si>
    <t>Select highest factor for the year (column a or d) to Worksheet 7</t>
  </si>
  <si>
    <t>e)</t>
  </si>
  <si>
    <t>from Worksheet #1</t>
  </si>
  <si>
    <t xml:space="preserve"> from Worksheet #1</t>
  </si>
  <si>
    <r>
      <t>Fees</t>
    </r>
    <r>
      <rPr>
        <b/>
        <sz val="10"/>
        <color rgb="FFFF0000"/>
        <rFont val="Arial"/>
        <family val="2"/>
      </rPr>
      <t xml:space="preserve">                              from Worksheet #2 =&gt;</t>
    </r>
  </si>
  <si>
    <t>Interest earnings - Total</t>
  </si>
  <si>
    <t>Interest Allocation</t>
  </si>
  <si>
    <t>Amount of interest earned from "proceeds of taxes"</t>
  </si>
  <si>
    <t>Do not include: rents, entrance fees, royalties, concessions, franchises, fines, forfeitures, penalties, or assessments on real property.</t>
  </si>
  <si>
    <r>
      <t>Include regulatory licenses and permits as regulatory fees in</t>
    </r>
    <r>
      <rPr>
        <b/>
        <i/>
        <sz val="10"/>
        <color theme="1"/>
        <rFont val="Arial"/>
        <family val="2"/>
      </rPr>
      <t xml:space="preserve"> Worksheet 2.</t>
    </r>
  </si>
  <si>
    <t>Include public property, facility or equipment rental licenses/permits in "rents" above.</t>
  </si>
  <si>
    <t>Include business license taxes in "taxes" above.</t>
  </si>
  <si>
    <t>"limit"</t>
  </si>
  <si>
    <t>=sum of column a minus d16</t>
  </si>
  <si>
    <t>©2016 Michael Coleman. Use with attribution.</t>
  </si>
  <si>
    <t>2021-22</t>
  </si>
  <si>
    <t>2022-23</t>
  </si>
  <si>
    <t>2023-24</t>
  </si>
  <si>
    <t>2024-25</t>
  </si>
  <si>
    <t>2025-26</t>
  </si>
  <si>
    <t>2026-27</t>
  </si>
  <si>
    <t>2020 to 2021</t>
  </si>
  <si>
    <t>2021 to 2022</t>
  </si>
  <si>
    <t>2022 to 2023</t>
  </si>
  <si>
    <t>2023 to 2024</t>
  </si>
  <si>
    <t>2024 to 2025</t>
  </si>
  <si>
    <t>2025 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</si>
</sst>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mmmm\ d\,\ yyyy;@"/>
    <numFmt numFmtId="167" formatCode="_(* #,##0.000_);_(* \(#,##0.000\);_(* &quot;-&quot;??_);_(@_)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4" tint="-0.249977111117893"/>
      <name val="Arial"/>
      <family val="2"/>
    </font>
    <font>
      <sz val="14"/>
      <color theme="0"/>
      <name val="Arial"/>
      <family val="2"/>
    </font>
    <font>
      <b/>
      <u/>
      <sz val="10"/>
      <color theme="0"/>
      <name val="Arial"/>
      <family val="2"/>
    </font>
    <font>
      <b/>
      <sz val="8"/>
      <color theme="1"/>
      <name val="Arial"/>
      <family val="2"/>
    </font>
    <font>
      <sz val="18"/>
      <color theme="0"/>
      <name val="Arial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8"/>
      <color theme="1"/>
      <name val="Arial"/>
      <family val="2"/>
    </font>
    <font>
      <sz val="8"/>
      <color rgb="FF000000"/>
      <name val="Arial Narrow"/>
      <family val="2"/>
    </font>
    <font>
      <i/>
      <sz val="9"/>
      <color theme="1"/>
      <name val="Arial"/>
      <family val="2"/>
    </font>
    <font>
      <b/>
      <i/>
      <sz val="10"/>
      <color theme="1"/>
      <name val="Arial"/>
      <family val="2"/>
    </font>
    <font>
      <i/>
      <sz val="8"/>
      <color theme="3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 tint="-0.2499465926084170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quotePrefix="1"/>
    <xf numFmtId="0" fontId="6" fillId="0" borderId="0" xfId="0" applyFont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right"/>
    </xf>
    <xf numFmtId="0" fontId="0" fillId="5" borderId="0" xfId="0" applyFill="1"/>
    <xf numFmtId="0" fontId="5" fillId="5" borderId="0" xfId="0" applyFont="1" applyFill="1" applyAlignment="1">
      <alignment horizontal="center"/>
    </xf>
    <xf numFmtId="0" fontId="5" fillId="5" borderId="0" xfId="0" quotePrefix="1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0" fillId="4" borderId="0" xfId="0" applyFill="1"/>
    <xf numFmtId="0" fontId="0" fillId="5" borderId="0" xfId="0" applyFill="1" applyBorder="1"/>
    <xf numFmtId="0" fontId="4" fillId="5" borderId="0" xfId="0" applyFont="1" applyFill="1"/>
    <xf numFmtId="0" fontId="8" fillId="5" borderId="0" xfId="0" applyFont="1" applyFill="1"/>
    <xf numFmtId="0" fontId="8" fillId="5" borderId="0" xfId="0" applyFont="1" applyFill="1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2" fillId="5" borderId="0" xfId="0" applyFont="1" applyFill="1"/>
    <xf numFmtId="0" fontId="0" fillId="5" borderId="0" xfId="0" applyFont="1" applyFill="1"/>
    <xf numFmtId="0" fontId="0" fillId="5" borderId="0" xfId="0" applyFont="1" applyFill="1" applyAlignment="1">
      <alignment horizontal="right"/>
    </xf>
    <xf numFmtId="0" fontId="0" fillId="5" borderId="0" xfId="0" applyFill="1" applyBorder="1" applyAlignment="1">
      <alignment horizontal="center"/>
    </xf>
    <xf numFmtId="0" fontId="0" fillId="5" borderId="0" xfId="0" applyFill="1" applyAlignment="1">
      <alignment horizontal="left"/>
    </xf>
    <xf numFmtId="0" fontId="4" fillId="5" borderId="0" xfId="0" quotePrefix="1" applyFont="1" applyFill="1" applyAlignment="1">
      <alignment horizontal="center" wrapText="1"/>
    </xf>
    <xf numFmtId="166" fontId="0" fillId="5" borderId="0" xfId="1" applyNumberFormat="1" applyFont="1" applyFill="1" applyBorder="1" applyAlignment="1">
      <alignment horizontal="center"/>
    </xf>
    <xf numFmtId="0" fontId="5" fillId="5" borderId="0" xfId="0" applyFont="1" applyFill="1" applyAlignment="1">
      <alignment horizontal="left" wrapText="1"/>
    </xf>
    <xf numFmtId="0" fontId="11" fillId="5" borderId="0" xfId="0" applyFont="1" applyFill="1" applyAlignment="1">
      <alignment horizontal="center"/>
    </xf>
    <xf numFmtId="0" fontId="11" fillId="5" borderId="0" xfId="0" applyFont="1" applyFill="1"/>
    <xf numFmtId="165" fontId="0" fillId="3" borderId="6" xfId="2" applyNumberFormat="1" applyFont="1" applyFill="1" applyBorder="1" applyAlignment="1">
      <alignment horizontal="center"/>
    </xf>
    <xf numFmtId="0" fontId="5" fillId="5" borderId="0" xfId="0" quotePrefix="1" applyFont="1" applyFill="1" applyAlignment="1">
      <alignment horizontal="right" wrapText="1"/>
    </xf>
    <xf numFmtId="0" fontId="2" fillId="5" borderId="0" xfId="0" applyFont="1" applyFill="1" applyAlignment="1">
      <alignment horizontal="right"/>
    </xf>
    <xf numFmtId="164" fontId="0" fillId="2" borderId="1" xfId="1" applyNumberFormat="1" applyFont="1" applyFill="1" applyBorder="1"/>
    <xf numFmtId="164" fontId="0" fillId="5" borderId="0" xfId="1" applyNumberFormat="1" applyFont="1" applyFill="1"/>
    <xf numFmtId="164" fontId="0" fillId="3" borderId="6" xfId="1" applyNumberFormat="1" applyFont="1" applyFill="1" applyBorder="1" applyAlignment="1">
      <alignment horizontal="center"/>
    </xf>
    <xf numFmtId="164" fontId="2" fillId="5" borderId="0" xfId="1" applyNumberFormat="1" applyFont="1" applyFill="1" applyAlignment="1">
      <alignment horizontal="right"/>
    </xf>
    <xf numFmtId="164" fontId="0" fillId="5" borderId="6" xfId="1" applyNumberFormat="1" applyFont="1" applyFill="1" applyBorder="1" applyAlignment="1">
      <alignment horizontal="center"/>
    </xf>
    <xf numFmtId="0" fontId="3" fillId="5" borderId="0" xfId="0" applyFont="1" applyFill="1"/>
    <xf numFmtId="164" fontId="0" fillId="5" borderId="0" xfId="1" applyNumberFormat="1" applyFont="1" applyFill="1" applyAlignment="1">
      <alignment horizontal="right"/>
    </xf>
    <xf numFmtId="164" fontId="8" fillId="5" borderId="0" xfId="1" applyNumberFormat="1" applyFont="1" applyFill="1" applyAlignment="1">
      <alignment horizontal="center"/>
    </xf>
    <xf numFmtId="164" fontId="0" fillId="3" borderId="7" xfId="1" applyNumberFormat="1" applyFont="1" applyFill="1" applyBorder="1" applyAlignment="1">
      <alignment horizontal="center"/>
    </xf>
    <xf numFmtId="164" fontId="2" fillId="5" borderId="0" xfId="1" applyNumberFormat="1" applyFont="1" applyFill="1"/>
    <xf numFmtId="164" fontId="0" fillId="5" borderId="0" xfId="1" applyNumberFormat="1" applyFont="1" applyFill="1" applyBorder="1"/>
    <xf numFmtId="10" fontId="0" fillId="3" borderId="6" xfId="0" applyNumberFormat="1" applyFill="1" applyBorder="1" applyAlignment="1">
      <alignment horizontal="center"/>
    </xf>
    <xf numFmtId="0" fontId="0" fillId="3" borderId="6" xfId="2" applyNumberFormat="1" applyFont="1" applyFill="1" applyBorder="1" applyAlignment="1">
      <alignment horizontal="center"/>
    </xf>
    <xf numFmtId="164" fontId="0" fillId="5" borderId="0" xfId="1" applyNumberFormat="1" applyFont="1" applyFill="1" applyBorder="1" applyAlignment="1">
      <alignment horizontal="center"/>
    </xf>
    <xf numFmtId="167" fontId="0" fillId="3" borderId="9" xfId="1" applyNumberFormat="1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5" fillId="5" borderId="0" xfId="0" applyFont="1" applyFill="1" applyAlignment="1">
      <alignment horizontal="center" wrapText="1"/>
    </xf>
    <xf numFmtId="10" fontId="0" fillId="3" borderId="1" xfId="2" applyNumberFormat="1" applyFont="1" applyFill="1" applyBorder="1"/>
    <xf numFmtId="0" fontId="0" fillId="5" borderId="0" xfId="0" applyFill="1" applyAlignment="1">
      <alignment horizontal="center"/>
    </xf>
    <xf numFmtId="164" fontId="0" fillId="3" borderId="0" xfId="1" applyNumberFormat="1" applyFont="1" applyFill="1" applyBorder="1" applyAlignment="1">
      <alignment horizontal="center"/>
    </xf>
    <xf numFmtId="0" fontId="3" fillId="5" borderId="0" xfId="0" applyFont="1" applyFill="1" applyAlignment="1">
      <alignment horizontal="right"/>
    </xf>
    <xf numFmtId="0" fontId="8" fillId="4" borderId="0" xfId="0" applyFont="1" applyFill="1" applyAlignment="1">
      <alignment horizontal="center" wrapText="1"/>
    </xf>
    <xf numFmtId="0" fontId="0" fillId="5" borderId="0" xfId="0" applyFill="1" applyBorder="1" applyAlignment="1">
      <alignment horizontal="left"/>
    </xf>
    <xf numFmtId="0" fontId="0" fillId="5" borderId="0" xfId="0" applyFill="1" applyAlignment="1">
      <alignment horizontal="right"/>
    </xf>
    <xf numFmtId="0" fontId="0" fillId="5" borderId="0" xfId="0" applyFill="1" applyBorder="1" applyAlignment="1">
      <alignment horizontal="right"/>
    </xf>
    <xf numFmtId="164" fontId="3" fillId="5" borderId="0" xfId="1" quotePrefix="1" applyNumberFormat="1" applyFont="1" applyFill="1" applyAlignment="1">
      <alignment horizontal="center"/>
    </xf>
    <xf numFmtId="0" fontId="0" fillId="4" borderId="0" xfId="0" applyFill="1" applyAlignment="1">
      <alignment horizontal="right"/>
    </xf>
    <xf numFmtId="0" fontId="0" fillId="5" borderId="10" xfId="0" applyFill="1" applyBorder="1" applyAlignment="1">
      <alignment horizontal="right"/>
    </xf>
    <xf numFmtId="164" fontId="0" fillId="3" borderId="1" xfId="1" applyNumberFormat="1" applyFont="1" applyFill="1" applyBorder="1"/>
    <xf numFmtId="0" fontId="0" fillId="6" borderId="0" xfId="0" applyFill="1"/>
    <xf numFmtId="0" fontId="4" fillId="6" borderId="0" xfId="0" applyFont="1" applyFill="1"/>
    <xf numFmtId="164" fontId="0" fillId="5" borderId="0" xfId="1" applyNumberFormat="1" applyFont="1" applyFill="1" applyAlignment="1">
      <alignment horizontal="right" vertical="top"/>
    </xf>
    <xf numFmtId="164" fontId="3" fillId="5" borderId="0" xfId="1" quotePrefix="1" applyNumberFormat="1" applyFont="1" applyFill="1" applyAlignment="1">
      <alignment horizontal="right" vertical="top"/>
    </xf>
    <xf numFmtId="0" fontId="13" fillId="5" borderId="0" xfId="0" applyFont="1" applyFill="1"/>
    <xf numFmtId="0" fontId="13" fillId="5" borderId="0" xfId="0" applyFont="1" applyFill="1" applyAlignment="1">
      <alignment horizontal="right"/>
    </xf>
    <xf numFmtId="0" fontId="6" fillId="4" borderId="0" xfId="0" applyFont="1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 vertical="center"/>
    </xf>
    <xf numFmtId="0" fontId="0" fillId="5" borderId="0" xfId="0" quotePrefix="1" applyFill="1" applyAlignment="1">
      <alignment horizontal="center" vertical="center"/>
    </xf>
    <xf numFmtId="10" fontId="16" fillId="0" borderId="0" xfId="2" applyNumberFormat="1" applyFont="1" applyFill="1" applyBorder="1"/>
    <xf numFmtId="164" fontId="0" fillId="0" borderId="1" xfId="1" applyNumberFormat="1" applyFont="1" applyBorder="1" applyAlignment="1" applyProtection="1">
      <alignment horizontal="center"/>
      <protection locked="0"/>
    </xf>
    <xf numFmtId="10" fontId="0" fillId="0" borderId="1" xfId="2" applyNumberFormat="1" applyFont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43" fontId="0" fillId="0" borderId="1" xfId="1" applyFont="1" applyFill="1" applyBorder="1"/>
    <xf numFmtId="164" fontId="0" fillId="0" borderId="1" xfId="1" applyNumberFormat="1" applyFont="1" applyBorder="1" applyProtection="1">
      <protection locked="0"/>
    </xf>
    <xf numFmtId="43" fontId="0" fillId="0" borderId="1" xfId="0" applyNumberFormat="1" applyFill="1" applyBorder="1" applyAlignment="1" applyProtection="1">
      <alignment horizontal="left"/>
      <protection locked="0"/>
    </xf>
    <xf numFmtId="0" fontId="17" fillId="5" borderId="0" xfId="0" applyFont="1" applyFill="1"/>
    <xf numFmtId="43" fontId="0" fillId="5" borderId="0" xfId="1" applyFont="1" applyFill="1" applyAlignment="1">
      <alignment horizontal="right"/>
    </xf>
    <xf numFmtId="43" fontId="0" fillId="0" borderId="1" xfId="1" applyFont="1" applyFill="1" applyBorder="1" applyAlignment="1" applyProtection="1">
      <alignment horizontal="left"/>
      <protection locked="0"/>
    </xf>
    <xf numFmtId="43" fontId="0" fillId="0" borderId="1" xfId="1" applyFont="1" applyFill="1" applyBorder="1" applyProtection="1">
      <protection locked="0"/>
    </xf>
    <xf numFmtId="10" fontId="0" fillId="0" borderId="1" xfId="0" applyNumberFormat="1" applyFill="1" applyBorder="1" applyProtection="1">
      <protection locked="0"/>
    </xf>
    <xf numFmtId="0" fontId="0" fillId="5" borderId="0" xfId="0" applyFill="1" applyAlignment="1">
      <alignment horizontal="right"/>
    </xf>
    <xf numFmtId="0" fontId="0" fillId="5" borderId="0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right"/>
    </xf>
    <xf numFmtId="0" fontId="0" fillId="5" borderId="0" xfId="0" applyFill="1" applyAlignment="1">
      <alignment horizontal="center"/>
    </xf>
    <xf numFmtId="164" fontId="19" fillId="5" borderId="0" xfId="1" applyNumberFormat="1" applyFont="1" applyFill="1" applyAlignment="1">
      <alignment horizontal="left"/>
    </xf>
    <xf numFmtId="0" fontId="10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43" fontId="0" fillId="0" borderId="2" xfId="1" applyFont="1" applyFill="1" applyBorder="1" applyAlignment="1" applyProtection="1">
      <protection locked="0"/>
    </xf>
    <xf numFmtId="43" fontId="0" fillId="0" borderId="4" xfId="1" applyFont="1" applyFill="1" applyBorder="1" applyAlignment="1" applyProtection="1">
      <protection locked="0"/>
    </xf>
    <xf numFmtId="43" fontId="0" fillId="0" borderId="3" xfId="1" applyFont="1" applyFill="1" applyBorder="1" applyAlignment="1" applyProtection="1">
      <protection locked="0"/>
    </xf>
    <xf numFmtId="43" fontId="0" fillId="0" borderId="2" xfId="0" applyNumberFormat="1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5" borderId="0" xfId="0" applyFill="1" applyBorder="1" applyAlignment="1">
      <alignment horizontal="left"/>
    </xf>
    <xf numFmtId="0" fontId="0" fillId="0" borderId="0" xfId="0" applyFill="1" applyAlignment="1" applyProtection="1">
      <alignment horizontal="left"/>
      <protection locked="0"/>
    </xf>
    <xf numFmtId="0" fontId="0" fillId="0" borderId="10" xfId="0" applyFill="1" applyBorder="1" applyAlignment="1" applyProtection="1">
      <alignment horizontal="left"/>
      <protection locked="0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right"/>
    </xf>
    <xf numFmtId="0" fontId="0" fillId="5" borderId="11" xfId="0" applyFill="1" applyBorder="1" applyAlignment="1">
      <alignment horizontal="right"/>
    </xf>
    <xf numFmtId="0" fontId="0" fillId="5" borderId="0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14" fillId="5" borderId="0" xfId="0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164" fontId="0" fillId="6" borderId="2" xfId="1" applyNumberFormat="1" applyFont="1" applyFill="1" applyBorder="1" applyAlignment="1" applyProtection="1">
      <alignment horizontal="left"/>
      <protection locked="0"/>
    </xf>
    <xf numFmtId="164" fontId="0" fillId="6" borderId="3" xfId="1" applyNumberFormat="1" applyFont="1" applyFill="1" applyBorder="1" applyAlignment="1" applyProtection="1">
      <alignment horizontal="left"/>
      <protection locked="0"/>
    </xf>
    <xf numFmtId="0" fontId="0" fillId="5" borderId="5" xfId="0" applyFill="1" applyBorder="1" applyAlignment="1">
      <alignment horizontal="center"/>
    </xf>
    <xf numFmtId="43" fontId="0" fillId="0" borderId="2" xfId="1" applyFont="1" applyFill="1" applyBorder="1" applyAlignment="1" applyProtection="1">
      <alignment horizontal="left"/>
      <protection locked="0"/>
    </xf>
    <xf numFmtId="43" fontId="0" fillId="0" borderId="4" xfId="1" applyFont="1" applyFill="1" applyBorder="1" applyAlignment="1" applyProtection="1">
      <alignment horizontal="left"/>
      <protection locked="0"/>
    </xf>
    <xf numFmtId="43" fontId="0" fillId="0" borderId="3" xfId="1" applyFont="1" applyFill="1" applyBorder="1" applyAlignment="1" applyProtection="1">
      <alignment horizontal="left"/>
      <protection locked="0"/>
    </xf>
    <xf numFmtId="0" fontId="8" fillId="4" borderId="0" xfId="0" applyFont="1" applyFill="1" applyAlignment="1">
      <alignment horizontal="center"/>
    </xf>
    <xf numFmtId="164" fontId="0" fillId="5" borderId="0" xfId="1" applyNumberFormat="1" applyFont="1" applyFill="1" applyBorder="1" applyAlignment="1">
      <alignment horizontal="center"/>
    </xf>
    <xf numFmtId="0" fontId="14" fillId="5" borderId="8" xfId="0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0" fontId="14" fillId="5" borderId="0" xfId="0" applyFont="1" applyFill="1" applyBorder="1" applyAlignment="1">
      <alignment horizontal="left"/>
    </xf>
    <xf numFmtId="0" fontId="4" fillId="5" borderId="0" xfId="0" quotePrefix="1" applyFont="1" applyFill="1" applyAlignment="1">
      <alignment horizontal="left" wrapText="1"/>
    </xf>
    <xf numFmtId="0" fontId="5" fillId="5" borderId="0" xfId="0" applyFont="1" applyFill="1" applyAlignment="1">
      <alignment horizontal="center" wrapText="1"/>
    </xf>
    <xf numFmtId="0" fontId="5" fillId="5" borderId="0" xfId="0" quotePrefix="1" applyFont="1" applyFill="1" applyAlignment="1">
      <alignment horizontal="center" wrapText="1"/>
    </xf>
    <xf numFmtId="0" fontId="0" fillId="5" borderId="8" xfId="0" applyFill="1" applyBorder="1" applyAlignment="1">
      <alignment horizontal="center"/>
    </xf>
    <xf numFmtId="0" fontId="15" fillId="5" borderId="5" xfId="0" applyFont="1" applyFill="1" applyBorder="1" applyAlignment="1">
      <alignment horizontal="left"/>
    </xf>
    <xf numFmtId="0" fontId="15" fillId="5" borderId="0" xfId="0" applyFont="1" applyFill="1" applyBorder="1" applyAlignment="1">
      <alignment horizontal="left"/>
    </xf>
    <xf numFmtId="0" fontId="13" fillId="5" borderId="0" xfId="0" applyFont="1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43" fontId="0" fillId="0" borderId="2" xfId="1" applyFont="1" applyFill="1" applyBorder="1" applyAlignment="1">
      <alignment horizontal="left"/>
    </xf>
    <xf numFmtId="43" fontId="0" fillId="0" borderId="4" xfId="1" applyFont="1" applyFill="1" applyBorder="1" applyAlignment="1">
      <alignment horizontal="left"/>
    </xf>
    <xf numFmtId="43" fontId="0" fillId="0" borderId="3" xfId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1466850</xdr:colOff>
      <xdr:row>57</xdr:row>
      <xdr:rowOff>152401</xdr:rowOff>
    </xdr:from>
    <xdr:to>
      <xdr:col>6</xdr:col>
      <xdr:colOff>38100</xdr:colOff>
      <xdr:row>60</xdr:row>
      <xdr:rowOff>38100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2933700" y="8620126"/>
          <a:ext cx="1466850" cy="419099"/>
          <a:chOff x="2933700" y="9572626"/>
          <a:chExt cx="1600200" cy="428624"/>
        </a:xfrm>
      </xdr:grpSpPr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933700" y="9763125"/>
            <a:ext cx="1600200" cy="2381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3181350" y="9572626"/>
            <a:ext cx="1219200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solidFill>
                  <a:srgbClr val="FF0000"/>
                </a:solidFill>
              </a:rPr>
              <a:t>To Worksheet</a:t>
            </a:r>
            <a:r>
              <a:rPr lang="en-US" sz="1000" baseline="0">
                <a:solidFill>
                  <a:srgbClr val="FF0000"/>
                </a:solidFill>
              </a:rPr>
              <a:t> 4</a:t>
            </a:r>
            <a:endParaRPr lang="en-US" sz="10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7</xdr:col>
      <xdr:colOff>0</xdr:colOff>
      <xdr:row>65</xdr:row>
      <xdr:rowOff>104775</xdr:rowOff>
    </xdr:from>
    <xdr:to>
      <xdr:col>8</xdr:col>
      <xdr:colOff>47625</xdr:colOff>
      <xdr:row>68</xdr:row>
      <xdr:rowOff>47624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5743575" y="9801225"/>
          <a:ext cx="1295400" cy="428624"/>
          <a:chOff x="2933700" y="9572626"/>
          <a:chExt cx="1600200" cy="428624"/>
        </a:xfrm>
      </xdr:grpSpPr>
      <xdr:sp macro="" textlink="">
        <xdr:nvSpPr>
          <xdr:cNvPr id="21" name="Rounded Rectangl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2933700" y="9763125"/>
            <a:ext cx="1600200" cy="2381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>
            <a:off x="3016063" y="9572626"/>
            <a:ext cx="1470772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solidFill>
                  <a:srgbClr val="FF0000"/>
                </a:solidFill>
              </a:rPr>
              <a:t>To Worksheet</a:t>
            </a:r>
            <a:r>
              <a:rPr lang="en-US" sz="1000" baseline="0">
                <a:solidFill>
                  <a:srgbClr val="FF0000"/>
                </a:solidFill>
              </a:rPr>
              <a:t> 4</a:t>
            </a:r>
            <a:endParaRPr lang="en-US" sz="10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4</xdr:col>
      <xdr:colOff>1466850</xdr:colOff>
      <xdr:row>63</xdr:row>
      <xdr:rowOff>142876</xdr:rowOff>
    </xdr:from>
    <xdr:to>
      <xdr:col>6</xdr:col>
      <xdr:colOff>38100</xdr:colOff>
      <xdr:row>66</xdr:row>
      <xdr:rowOff>38101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/>
      </xdr:nvGrpSpPr>
      <xdr:grpSpPr>
        <a:xfrm>
          <a:off x="2933700" y="9477376"/>
          <a:ext cx="1466850" cy="419100"/>
          <a:chOff x="2933700" y="9572626"/>
          <a:chExt cx="1600200" cy="428624"/>
        </a:xfrm>
      </xdr:grpSpPr>
      <xdr:sp macro="" textlink="">
        <xdr:nvSpPr>
          <xdr:cNvPr id="31" name="Rounded Rectangl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2933700" y="9763125"/>
            <a:ext cx="1600200" cy="2381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/>
        </xdr:nvSpPr>
        <xdr:spPr>
          <a:xfrm>
            <a:off x="3181350" y="9572626"/>
            <a:ext cx="1219200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solidFill>
                  <a:srgbClr val="FF0000"/>
                </a:solidFill>
              </a:rPr>
              <a:t>To Worksheet</a:t>
            </a:r>
            <a:r>
              <a:rPr lang="en-US" sz="1000" baseline="0">
                <a:solidFill>
                  <a:srgbClr val="FF0000"/>
                </a:solidFill>
              </a:rPr>
              <a:t> 8</a:t>
            </a:r>
            <a:endParaRPr lang="en-US" sz="1000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942975</xdr:colOff>
      <xdr:row>21</xdr:row>
      <xdr:rowOff>114300</xdr:rowOff>
    </xdr:from>
    <xdr:to>
      <xdr:col>10</xdr:col>
      <xdr:colOff>66675</xdr:colOff>
      <xdr:row>24</xdr:row>
      <xdr:rowOff>19050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210425" y="3867150"/>
          <a:ext cx="1085850" cy="390525"/>
          <a:chOff x="2933700" y="9572626"/>
          <a:chExt cx="1715528" cy="408688"/>
        </a:xfrm>
      </xdr:grpSpPr>
      <xdr:sp macro="" textlink="">
        <xdr:nvSpPr>
          <xdr:cNvPr id="3" name="Rounded Rectangle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2933700" y="9781954"/>
            <a:ext cx="1600200" cy="199360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2948116" y="9572626"/>
            <a:ext cx="1701112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solidFill>
                  <a:srgbClr val="FF0000"/>
                </a:solidFill>
              </a:rPr>
              <a:t>To Worksheet</a:t>
            </a:r>
            <a:r>
              <a:rPr lang="en-US" sz="1000" baseline="0">
                <a:solidFill>
                  <a:srgbClr val="FF0000"/>
                </a:solidFill>
              </a:rPr>
              <a:t> 1</a:t>
            </a:r>
            <a:endParaRPr lang="en-US" sz="10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8</xdr:col>
      <xdr:colOff>952500</xdr:colOff>
      <xdr:row>24</xdr:row>
      <xdr:rowOff>104775</xdr:rowOff>
    </xdr:from>
    <xdr:to>
      <xdr:col>10</xdr:col>
      <xdr:colOff>95250</xdr:colOff>
      <xdr:row>26</xdr:row>
      <xdr:rowOff>28575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7219950" y="4343400"/>
          <a:ext cx="1104900" cy="400050"/>
          <a:chOff x="2933700" y="9633858"/>
          <a:chExt cx="1715528" cy="367392"/>
        </a:xfrm>
      </xdr:grpSpPr>
      <xdr:sp macro="" textlink="">
        <xdr:nvSpPr>
          <xdr:cNvPr id="6" name="Rounded Rectangle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2933700" y="9808807"/>
            <a:ext cx="1600200" cy="192443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2948116" y="9633858"/>
            <a:ext cx="1701112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solidFill>
                  <a:srgbClr val="FF0000"/>
                </a:solidFill>
              </a:rPr>
              <a:t>To Worksheet</a:t>
            </a:r>
            <a:r>
              <a:rPr lang="en-US" sz="1000" baseline="0">
                <a:solidFill>
                  <a:srgbClr val="FF0000"/>
                </a:solidFill>
              </a:rPr>
              <a:t> 1</a:t>
            </a:r>
            <a:endParaRPr lang="en-US" sz="1000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1264713</xdr:colOff>
      <xdr:row>33</xdr:row>
      <xdr:rowOff>9525</xdr:rowOff>
    </xdr:from>
    <xdr:to>
      <xdr:col>4</xdr:col>
      <xdr:colOff>28576</xdr:colOff>
      <xdr:row>35</xdr:row>
      <xdr:rowOff>28575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2179113" y="5553075"/>
          <a:ext cx="1383238" cy="428625"/>
          <a:chOff x="2931253" y="9552690"/>
          <a:chExt cx="1602647" cy="448560"/>
        </a:xfrm>
      </xdr:grpSpPr>
      <xdr:sp macro="" textlink="">
        <xdr:nvSpPr>
          <xdr:cNvPr id="3" name="Rounded Rectangl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2933700" y="9763125"/>
            <a:ext cx="1600200" cy="2381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2931253" y="9552690"/>
            <a:ext cx="1591611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solidFill>
                  <a:srgbClr val="FF0000"/>
                </a:solidFill>
              </a:rPr>
              <a:t>To Worksheets 4 and</a:t>
            </a:r>
            <a:r>
              <a:rPr lang="en-US" sz="1000" baseline="0">
                <a:solidFill>
                  <a:srgbClr val="FF0000"/>
                </a:solidFill>
              </a:rPr>
              <a:t> 8</a:t>
            </a:r>
            <a:endParaRPr lang="en-US" sz="1000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2124075</xdr:colOff>
      <xdr:row>13</xdr:row>
      <xdr:rowOff>22</xdr:rowOff>
    </xdr:from>
    <xdr:to>
      <xdr:col>4</xdr:col>
      <xdr:colOff>38100</xdr:colOff>
      <xdr:row>15</xdr:row>
      <xdr:rowOff>38120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3228975" y="2305072"/>
          <a:ext cx="1571625" cy="428623"/>
          <a:chOff x="2933700" y="9530810"/>
          <a:chExt cx="1600200" cy="470440"/>
        </a:xfrm>
      </xdr:grpSpPr>
      <xdr:sp macro="" textlink="">
        <xdr:nvSpPr>
          <xdr:cNvPr id="3" name="Rounded Rectangl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933700" y="9763125"/>
            <a:ext cx="1600200" cy="2381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3181350" y="9530810"/>
            <a:ext cx="1219200" cy="2476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solidFill>
                  <a:srgbClr val="FF0000"/>
                </a:solidFill>
              </a:rPr>
              <a:t>To Worksheet</a:t>
            </a:r>
            <a:r>
              <a:rPr lang="en-US" sz="1000" baseline="0">
                <a:solidFill>
                  <a:srgbClr val="FF0000"/>
                </a:solidFill>
              </a:rPr>
              <a:t> 1</a:t>
            </a:r>
            <a:endParaRPr lang="en-US" sz="10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2</xdr:col>
      <xdr:colOff>2105025</xdr:colOff>
      <xdr:row>15</xdr:row>
      <xdr:rowOff>38100</xdr:rowOff>
    </xdr:from>
    <xdr:to>
      <xdr:col>4</xdr:col>
      <xdr:colOff>38100</xdr:colOff>
      <xdr:row>17</xdr:row>
      <xdr:rowOff>38098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3209925" y="2733675"/>
          <a:ext cx="1590675" cy="428623"/>
          <a:chOff x="2933700" y="9530810"/>
          <a:chExt cx="1600200" cy="470440"/>
        </a:xfrm>
      </xdr:grpSpPr>
      <xdr:sp macro="" textlink="">
        <xdr:nvSpPr>
          <xdr:cNvPr id="6" name="Rounded Rectangle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2933700" y="9763125"/>
            <a:ext cx="1600200" cy="2381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3181350" y="9530810"/>
            <a:ext cx="1219200" cy="2476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>
                <a:solidFill>
                  <a:srgbClr val="FF0000"/>
                </a:solidFill>
              </a:rPr>
              <a:t>To Worksheet</a:t>
            </a:r>
            <a:r>
              <a:rPr lang="en-US" sz="1000" baseline="0">
                <a:solidFill>
                  <a:srgbClr val="FF0000"/>
                </a:solidFill>
              </a:rPr>
              <a:t> 1</a:t>
            </a:r>
            <a:endParaRPr lang="en-US" sz="1000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0"/>
  <sheetViews>
    <sheetView zoomScaleNormal="100" zoomScaleSheetLayoutView="100" workbookViewId="0"/>
  </sheetViews>
  <sheetFormatPr defaultRowHeight="12.75" x14ac:dyDescent="0.2"/>
  <cols>
    <col min="1" max="1" width="2.5703125" customWidth="1"/>
    <col min="2" max="2" width="3.140625" customWidth="1"/>
    <col min="3" max="3" width="4.5703125" customWidth="1"/>
    <col min="4" max="4" width="11.7109375" customWidth="1"/>
    <col min="5" max="5" width="22.7109375" customWidth="1"/>
    <col min="6" max="7" width="20.7109375" customWidth="1"/>
    <col min="8" max="8" width="18.7109375" customWidth="1"/>
    <col min="9" max="9" width="2.7109375" customWidth="1"/>
  </cols>
  <sheetData>
    <row r="1" spans="1:9" x14ac:dyDescent="0.2">
      <c r="B1">
        <v>1</v>
      </c>
    </row>
    <row r="2" spans="1:9" ht="16.5" customHeight="1" x14ac:dyDescent="0.25">
      <c r="A2" s="11"/>
      <c r="B2" s="90" t="s">
        <v>200</v>
      </c>
      <c r="C2" s="90"/>
      <c r="D2" s="90"/>
      <c r="E2" s="90"/>
      <c r="F2" s="90"/>
      <c r="G2" s="90"/>
      <c r="H2" s="90"/>
      <c r="I2" s="11"/>
    </row>
    <row r="3" spans="1:9" ht="20.25" customHeight="1" x14ac:dyDescent="0.35">
      <c r="A3" s="11"/>
      <c r="B3" s="89" t="s">
        <v>3</v>
      </c>
      <c r="C3" s="89"/>
      <c r="D3" s="89"/>
      <c r="E3" s="89"/>
      <c r="F3" s="89"/>
      <c r="G3" s="89"/>
      <c r="H3" s="89"/>
      <c r="I3" s="11"/>
    </row>
    <row r="4" spans="1:9" x14ac:dyDescent="0.2">
      <c r="A4" s="7"/>
      <c r="B4" s="7"/>
      <c r="C4" s="6" t="s">
        <v>0</v>
      </c>
      <c r="D4" s="91"/>
      <c r="E4" s="92"/>
      <c r="F4" s="93"/>
      <c r="G4" s="6" t="s">
        <v>1</v>
      </c>
      <c r="H4" s="80"/>
      <c r="I4" s="7"/>
    </row>
    <row r="5" spans="1:9" ht="6" customHeight="1" x14ac:dyDescent="0.2">
      <c r="A5" s="7"/>
      <c r="B5" s="7"/>
      <c r="C5" s="7"/>
      <c r="D5" s="12"/>
      <c r="E5" s="12"/>
      <c r="F5" s="12"/>
      <c r="G5" s="7"/>
      <c r="H5" s="7"/>
      <c r="I5" s="7"/>
    </row>
    <row r="6" spans="1:9" ht="12" customHeight="1" x14ac:dyDescent="0.2">
      <c r="A6" s="7"/>
      <c r="B6" s="7"/>
      <c r="C6" s="7"/>
      <c r="D6" s="7"/>
      <c r="E6" s="12"/>
      <c r="F6" s="21" t="s">
        <v>94</v>
      </c>
      <c r="G6" s="21" t="s">
        <v>95</v>
      </c>
      <c r="H6" s="21" t="s">
        <v>96</v>
      </c>
      <c r="I6" s="7"/>
    </row>
    <row r="7" spans="1:9" x14ac:dyDescent="0.2">
      <c r="A7" s="11"/>
      <c r="B7" s="16" t="s">
        <v>2</v>
      </c>
      <c r="C7" s="16"/>
      <c r="D7" s="16"/>
      <c r="E7" s="16"/>
      <c r="F7" s="17" t="s">
        <v>3</v>
      </c>
      <c r="G7" s="17" t="s">
        <v>4</v>
      </c>
      <c r="H7" s="17" t="s">
        <v>5</v>
      </c>
      <c r="I7" s="11"/>
    </row>
    <row r="8" spans="1:9" x14ac:dyDescent="0.2">
      <c r="A8" s="36"/>
      <c r="B8" s="18" t="s">
        <v>6</v>
      </c>
      <c r="C8" s="7"/>
      <c r="D8" s="7"/>
      <c r="E8" s="7"/>
      <c r="F8" s="7"/>
      <c r="G8" s="7"/>
      <c r="H8" s="7"/>
      <c r="I8" s="7"/>
    </row>
    <row r="9" spans="1:9" ht="11.45" customHeight="1" x14ac:dyDescent="0.2">
      <c r="A9" s="36"/>
      <c r="B9" s="7"/>
      <c r="C9" s="7" t="s">
        <v>7</v>
      </c>
      <c r="D9" s="7"/>
      <c r="E9" s="7"/>
      <c r="F9" s="76"/>
      <c r="G9" s="31"/>
      <c r="H9" s="33">
        <f t="shared" ref="H9:H24" si="0">+G9+F9</f>
        <v>0</v>
      </c>
      <c r="I9" s="7"/>
    </row>
    <row r="10" spans="1:9" ht="11.45" customHeight="1" x14ac:dyDescent="0.2">
      <c r="A10" s="36"/>
      <c r="B10" s="7"/>
      <c r="C10" s="7" t="s">
        <v>8</v>
      </c>
      <c r="D10" s="7"/>
      <c r="E10" s="7"/>
      <c r="F10" s="76"/>
      <c r="G10" s="31"/>
      <c r="H10" s="33">
        <f t="shared" si="0"/>
        <v>0</v>
      </c>
      <c r="I10" s="7"/>
    </row>
    <row r="11" spans="1:9" ht="11.45" customHeight="1" x14ac:dyDescent="0.2">
      <c r="A11" s="36"/>
      <c r="B11" s="7"/>
      <c r="C11" s="7" t="s">
        <v>9</v>
      </c>
      <c r="D11" s="7"/>
      <c r="E11" s="7"/>
      <c r="F11" s="76"/>
      <c r="G11" s="31"/>
      <c r="H11" s="33">
        <f t="shared" si="0"/>
        <v>0</v>
      </c>
      <c r="I11" s="7"/>
    </row>
    <row r="12" spans="1:9" ht="11.45" customHeight="1" x14ac:dyDescent="0.2">
      <c r="A12" s="36"/>
      <c r="B12" s="7"/>
      <c r="C12" s="7" t="s">
        <v>10</v>
      </c>
      <c r="D12" s="7"/>
      <c r="E12" s="7"/>
      <c r="F12" s="76"/>
      <c r="G12" s="31"/>
      <c r="H12" s="33">
        <f t="shared" si="0"/>
        <v>0</v>
      </c>
      <c r="I12" s="7"/>
    </row>
    <row r="13" spans="1:9" ht="11.45" customHeight="1" x14ac:dyDescent="0.2">
      <c r="A13" s="36"/>
      <c r="B13" s="7"/>
      <c r="C13" s="7" t="s">
        <v>11</v>
      </c>
      <c r="D13" s="7"/>
      <c r="E13" s="7"/>
      <c r="F13" s="76"/>
      <c r="G13" s="31"/>
      <c r="H13" s="33">
        <f t="shared" si="0"/>
        <v>0</v>
      </c>
      <c r="I13" s="7"/>
    </row>
    <row r="14" spans="1:9" ht="11.45" customHeight="1" x14ac:dyDescent="0.2">
      <c r="A14" s="36"/>
      <c r="B14" s="7"/>
      <c r="C14" s="7" t="s">
        <v>12</v>
      </c>
      <c r="D14" s="7"/>
      <c r="E14" s="7"/>
      <c r="F14" s="76"/>
      <c r="G14" s="31"/>
      <c r="H14" s="33">
        <f t="shared" si="0"/>
        <v>0</v>
      </c>
      <c r="I14" s="7"/>
    </row>
    <row r="15" spans="1:9" ht="11.45" customHeight="1" x14ac:dyDescent="0.2">
      <c r="A15" s="36"/>
      <c r="B15" s="7"/>
      <c r="C15" s="7" t="s">
        <v>41</v>
      </c>
      <c r="D15" s="7"/>
      <c r="E15" s="7"/>
      <c r="F15" s="76"/>
      <c r="G15" s="31"/>
      <c r="H15" s="33">
        <f t="shared" si="0"/>
        <v>0</v>
      </c>
      <c r="I15" s="7"/>
    </row>
    <row r="16" spans="1:9" ht="11.45" customHeight="1" x14ac:dyDescent="0.2">
      <c r="A16" s="36"/>
      <c r="B16" s="7"/>
      <c r="C16" s="7" t="s">
        <v>13</v>
      </c>
      <c r="D16" s="7"/>
      <c r="E16" s="7"/>
      <c r="F16" s="76"/>
      <c r="G16" s="31"/>
      <c r="H16" s="33">
        <f t="shared" si="0"/>
        <v>0</v>
      </c>
      <c r="I16" s="7"/>
    </row>
    <row r="17" spans="1:9" ht="11.45" customHeight="1" x14ac:dyDescent="0.2">
      <c r="A17" s="36"/>
      <c r="B17" s="7"/>
      <c r="C17" s="7" t="s">
        <v>14</v>
      </c>
      <c r="D17" s="7"/>
      <c r="E17" s="7"/>
      <c r="F17" s="76"/>
      <c r="G17" s="31"/>
      <c r="H17" s="33">
        <f t="shared" si="0"/>
        <v>0</v>
      </c>
      <c r="I17" s="7"/>
    </row>
    <row r="18" spans="1:9" ht="6.75" customHeight="1" x14ac:dyDescent="0.2">
      <c r="A18" s="36"/>
      <c r="B18" s="7"/>
      <c r="C18" s="7"/>
      <c r="D18" s="7"/>
      <c r="E18" s="7"/>
      <c r="F18" s="7"/>
      <c r="G18" s="7"/>
      <c r="H18" s="7"/>
      <c r="I18" s="7"/>
    </row>
    <row r="19" spans="1:9" x14ac:dyDescent="0.2">
      <c r="A19" s="36"/>
      <c r="B19" s="18" t="s">
        <v>249</v>
      </c>
      <c r="C19" s="7"/>
      <c r="D19" s="7"/>
      <c r="E19" s="7"/>
      <c r="F19" s="59">
        <f>+'2Fees'!J24</f>
        <v>0</v>
      </c>
      <c r="G19" s="59">
        <f>+'2Fees'!J26</f>
        <v>0</v>
      </c>
      <c r="H19" s="33">
        <f>+G19+F19</f>
        <v>0</v>
      </c>
      <c r="I19" s="7"/>
    </row>
    <row r="20" spans="1:9" x14ac:dyDescent="0.2">
      <c r="A20" s="36"/>
      <c r="B20" s="18" t="s">
        <v>36</v>
      </c>
      <c r="C20" s="7"/>
      <c r="D20" s="7"/>
      <c r="E20" s="7"/>
      <c r="F20" s="31"/>
      <c r="G20" s="76"/>
      <c r="H20" s="33">
        <f t="shared" si="0"/>
        <v>0</v>
      </c>
      <c r="I20" s="7"/>
    </row>
    <row r="21" spans="1:9" x14ac:dyDescent="0.2">
      <c r="A21" s="36"/>
      <c r="B21" s="18" t="s">
        <v>91</v>
      </c>
      <c r="C21" s="7"/>
      <c r="D21" s="7"/>
      <c r="E21" s="7"/>
      <c r="F21" s="31"/>
      <c r="G21" s="76"/>
      <c r="H21" s="33">
        <f t="shared" si="0"/>
        <v>0</v>
      </c>
      <c r="I21" s="7"/>
    </row>
    <row r="22" spans="1:9" x14ac:dyDescent="0.2">
      <c r="A22" s="36"/>
      <c r="B22" s="18" t="s">
        <v>38</v>
      </c>
      <c r="C22" s="7"/>
      <c r="D22" s="7"/>
      <c r="E22" s="7"/>
      <c r="F22" s="31"/>
      <c r="G22" s="76"/>
      <c r="H22" s="33">
        <f t="shared" si="0"/>
        <v>0</v>
      </c>
      <c r="I22" s="7"/>
    </row>
    <row r="23" spans="1:9" x14ac:dyDescent="0.2">
      <c r="A23" s="36"/>
      <c r="B23" s="18" t="s">
        <v>39</v>
      </c>
      <c r="C23" s="7"/>
      <c r="D23" s="7"/>
      <c r="E23" s="7"/>
      <c r="F23" s="31"/>
      <c r="G23" s="76"/>
      <c r="H23" s="33">
        <f t="shared" si="0"/>
        <v>0</v>
      </c>
      <c r="I23" s="7"/>
    </row>
    <row r="24" spans="1:9" x14ac:dyDescent="0.2">
      <c r="A24" s="36"/>
      <c r="B24" s="18" t="s">
        <v>37</v>
      </c>
      <c r="C24" s="7"/>
      <c r="D24" s="7"/>
      <c r="E24" s="7"/>
      <c r="F24" s="31"/>
      <c r="G24" s="76"/>
      <c r="H24" s="33">
        <f t="shared" si="0"/>
        <v>0</v>
      </c>
      <c r="I24" s="7"/>
    </row>
    <row r="25" spans="1:9" x14ac:dyDescent="0.2">
      <c r="A25" s="36"/>
      <c r="B25" s="18" t="s">
        <v>40</v>
      </c>
      <c r="C25" s="7"/>
      <c r="D25" s="7"/>
      <c r="E25" s="7"/>
      <c r="F25" s="32"/>
      <c r="G25" s="32"/>
      <c r="H25" s="32"/>
      <c r="I25" s="7"/>
    </row>
    <row r="26" spans="1:9" ht="11.45" customHeight="1" x14ac:dyDescent="0.2">
      <c r="A26" s="36"/>
      <c r="B26" s="7"/>
      <c r="C26" s="13" t="s">
        <v>254</v>
      </c>
      <c r="D26" s="7"/>
      <c r="E26" s="7"/>
      <c r="F26" s="32"/>
      <c r="G26" s="32"/>
      <c r="H26" s="32"/>
      <c r="I26" s="7"/>
    </row>
    <row r="27" spans="1:9" ht="11.45" customHeight="1" x14ac:dyDescent="0.2">
      <c r="A27" s="36"/>
      <c r="B27" s="7"/>
      <c r="C27" s="13" t="s">
        <v>255</v>
      </c>
      <c r="D27" s="7"/>
      <c r="E27" s="7"/>
      <c r="F27" s="32"/>
      <c r="G27" s="32"/>
      <c r="H27" s="32"/>
      <c r="I27" s="7"/>
    </row>
    <row r="28" spans="1:9" ht="11.45" customHeight="1" x14ac:dyDescent="0.2">
      <c r="A28" s="36"/>
      <c r="B28" s="7"/>
      <c r="C28" s="13" t="s">
        <v>256</v>
      </c>
      <c r="D28" s="7"/>
      <c r="E28" s="7"/>
      <c r="F28" s="32"/>
      <c r="G28" s="32"/>
      <c r="H28" s="32"/>
      <c r="I28" s="7"/>
    </row>
    <row r="29" spans="1:9" x14ac:dyDescent="0.2">
      <c r="A29" s="36"/>
      <c r="B29" s="18" t="s">
        <v>15</v>
      </c>
      <c r="C29" s="7"/>
      <c r="D29" s="7"/>
      <c r="E29" s="7"/>
      <c r="F29" s="32"/>
      <c r="G29" s="32"/>
      <c r="H29" s="32"/>
      <c r="I29" s="7"/>
    </row>
    <row r="30" spans="1:9" ht="11.45" customHeight="1" x14ac:dyDescent="0.2">
      <c r="A30" s="36"/>
      <c r="B30" s="7"/>
      <c r="C30" s="7" t="s">
        <v>16</v>
      </c>
      <c r="D30" s="7"/>
      <c r="E30" s="7"/>
      <c r="F30" s="76"/>
      <c r="G30" s="31"/>
      <c r="H30" s="33">
        <f t="shared" ref="H30:H39" si="1">+G30+F30</f>
        <v>0</v>
      </c>
      <c r="I30" s="7"/>
    </row>
    <row r="31" spans="1:9" ht="11.45" customHeight="1" x14ac:dyDescent="0.2">
      <c r="A31" s="36"/>
      <c r="B31" s="7"/>
      <c r="C31" s="7" t="s">
        <v>50</v>
      </c>
      <c r="D31" s="7"/>
      <c r="E31" s="7"/>
      <c r="F31" s="76"/>
      <c r="G31" s="31"/>
      <c r="H31" s="33">
        <f t="shared" si="1"/>
        <v>0</v>
      </c>
      <c r="I31" s="7"/>
    </row>
    <row r="32" spans="1:9" ht="11.45" customHeight="1" x14ac:dyDescent="0.2">
      <c r="A32" s="36"/>
      <c r="B32" s="7"/>
      <c r="C32" s="7" t="s">
        <v>17</v>
      </c>
      <c r="D32" s="7"/>
      <c r="E32" s="7"/>
      <c r="F32" s="76"/>
      <c r="G32" s="31"/>
      <c r="H32" s="33">
        <f t="shared" si="1"/>
        <v>0</v>
      </c>
      <c r="I32" s="7"/>
    </row>
    <row r="33" spans="1:9" ht="11.45" customHeight="1" x14ac:dyDescent="0.2">
      <c r="A33" s="36"/>
      <c r="B33" s="7"/>
      <c r="C33" s="7" t="s">
        <v>18</v>
      </c>
      <c r="D33" s="7"/>
      <c r="E33" s="7"/>
      <c r="F33" s="31"/>
      <c r="G33" s="76"/>
      <c r="H33" s="33">
        <f t="shared" si="1"/>
        <v>0</v>
      </c>
      <c r="I33" s="7"/>
    </row>
    <row r="34" spans="1:9" ht="11.45" customHeight="1" x14ac:dyDescent="0.2">
      <c r="A34" s="36"/>
      <c r="B34" s="7"/>
      <c r="C34" s="7" t="s">
        <v>19</v>
      </c>
      <c r="D34" s="7"/>
      <c r="E34" s="7"/>
      <c r="F34" s="31"/>
      <c r="G34" s="76"/>
      <c r="H34" s="33">
        <f t="shared" si="1"/>
        <v>0</v>
      </c>
      <c r="I34" s="7"/>
    </row>
    <row r="35" spans="1:9" ht="11.45" customHeight="1" x14ac:dyDescent="0.2">
      <c r="A35" s="36"/>
      <c r="B35" s="7"/>
      <c r="C35" s="7" t="s">
        <v>20</v>
      </c>
      <c r="D35" s="7"/>
      <c r="E35" s="7"/>
      <c r="F35" s="31"/>
      <c r="G35" s="76"/>
      <c r="H35" s="33">
        <f t="shared" si="1"/>
        <v>0</v>
      </c>
      <c r="I35" s="7"/>
    </row>
    <row r="36" spans="1:9" ht="11.45" customHeight="1" x14ac:dyDescent="0.2">
      <c r="A36" s="36"/>
      <c r="B36" s="7"/>
      <c r="C36" s="7" t="s">
        <v>21</v>
      </c>
      <c r="D36" s="7"/>
      <c r="E36" s="7"/>
      <c r="F36" s="31"/>
      <c r="G36" s="76"/>
      <c r="H36" s="33">
        <f t="shared" si="1"/>
        <v>0</v>
      </c>
      <c r="I36" s="7"/>
    </row>
    <row r="37" spans="1:9" ht="11.45" customHeight="1" x14ac:dyDescent="0.2">
      <c r="A37" s="36"/>
      <c r="B37" s="7"/>
      <c r="C37" s="7" t="s">
        <v>22</v>
      </c>
      <c r="D37" s="7"/>
      <c r="E37" s="7"/>
      <c r="F37" s="76"/>
      <c r="G37" s="31"/>
      <c r="H37" s="33">
        <f t="shared" si="1"/>
        <v>0</v>
      </c>
      <c r="I37" s="7"/>
    </row>
    <row r="38" spans="1:9" ht="11.45" customHeight="1" x14ac:dyDescent="0.2">
      <c r="A38" s="36"/>
      <c r="B38" s="7"/>
      <c r="C38" s="7" t="s">
        <v>49</v>
      </c>
      <c r="D38" s="7"/>
      <c r="E38" s="7"/>
      <c r="F38" s="76"/>
      <c r="G38" s="31"/>
      <c r="H38" s="33">
        <f t="shared" si="1"/>
        <v>0</v>
      </c>
      <c r="I38" s="7"/>
    </row>
    <row r="39" spans="1:9" ht="11.45" customHeight="1" x14ac:dyDescent="0.2">
      <c r="A39" s="36"/>
      <c r="B39" s="7"/>
      <c r="C39" s="7" t="s">
        <v>48</v>
      </c>
      <c r="D39" s="7"/>
      <c r="E39" s="7"/>
      <c r="F39" s="31"/>
      <c r="G39" s="76"/>
      <c r="H39" s="33">
        <f t="shared" si="1"/>
        <v>0</v>
      </c>
      <c r="I39" s="7"/>
    </row>
    <row r="40" spans="1:9" ht="11.45" customHeight="1" x14ac:dyDescent="0.2">
      <c r="A40" s="36"/>
      <c r="B40" s="7"/>
      <c r="C40" s="7" t="s">
        <v>23</v>
      </c>
      <c r="D40" s="7"/>
      <c r="E40" s="7"/>
      <c r="F40" s="32"/>
      <c r="G40" s="32"/>
      <c r="H40" s="35"/>
      <c r="I40" s="7"/>
    </row>
    <row r="41" spans="1:9" ht="11.45" customHeight="1" x14ac:dyDescent="0.2">
      <c r="A41" s="36"/>
      <c r="B41" s="7"/>
      <c r="C41" s="7"/>
      <c r="D41" s="7" t="s">
        <v>25</v>
      </c>
      <c r="E41" s="7"/>
      <c r="F41" s="76"/>
      <c r="G41" s="31"/>
      <c r="H41" s="33">
        <f t="shared" ref="H41:H49" si="2">+G41+F41</f>
        <v>0</v>
      </c>
      <c r="I41" s="7"/>
    </row>
    <row r="42" spans="1:9" ht="11.45" customHeight="1" x14ac:dyDescent="0.2">
      <c r="A42" s="36"/>
      <c r="B42" s="7"/>
      <c r="C42" s="7"/>
      <c r="D42" s="7" t="s">
        <v>45</v>
      </c>
      <c r="E42" s="7"/>
      <c r="F42" s="76"/>
      <c r="G42" s="31"/>
      <c r="H42" s="33">
        <f t="shared" si="2"/>
        <v>0</v>
      </c>
      <c r="I42" s="7"/>
    </row>
    <row r="43" spans="1:9" ht="11.45" customHeight="1" x14ac:dyDescent="0.2">
      <c r="A43" s="36"/>
      <c r="B43" s="7"/>
      <c r="C43" s="7"/>
      <c r="D43" s="7" t="s">
        <v>26</v>
      </c>
      <c r="E43" s="7"/>
      <c r="F43" s="31"/>
      <c r="G43" s="76"/>
      <c r="H43" s="33">
        <f t="shared" si="2"/>
        <v>0</v>
      </c>
      <c r="I43" s="7"/>
    </row>
    <row r="44" spans="1:9" ht="11.45" customHeight="1" x14ac:dyDescent="0.2">
      <c r="A44" s="36"/>
      <c r="B44" s="7"/>
      <c r="C44" s="7"/>
      <c r="D44" s="7" t="s">
        <v>32</v>
      </c>
      <c r="E44" s="7"/>
      <c r="F44" s="76"/>
      <c r="G44" s="31"/>
      <c r="H44" s="33">
        <f t="shared" si="2"/>
        <v>0</v>
      </c>
      <c r="I44" s="7"/>
    </row>
    <row r="45" spans="1:9" ht="11.45" customHeight="1" x14ac:dyDescent="0.2">
      <c r="A45" s="36"/>
      <c r="B45" s="7"/>
      <c r="C45" s="7"/>
      <c r="D45" s="7" t="s">
        <v>33</v>
      </c>
      <c r="E45" s="7"/>
      <c r="F45" s="76"/>
      <c r="G45" s="31"/>
      <c r="H45" s="33">
        <f t="shared" si="2"/>
        <v>0</v>
      </c>
      <c r="I45" s="7"/>
    </row>
    <row r="46" spans="1:9" ht="11.45" customHeight="1" x14ac:dyDescent="0.2">
      <c r="A46" s="36"/>
      <c r="B46" s="7"/>
      <c r="C46" s="7"/>
      <c r="D46" s="7" t="s">
        <v>34</v>
      </c>
      <c r="E46" s="7"/>
      <c r="F46" s="76"/>
      <c r="G46" s="31"/>
      <c r="H46" s="33">
        <f t="shared" si="2"/>
        <v>0</v>
      </c>
      <c r="I46" s="7"/>
    </row>
    <row r="47" spans="1:9" ht="11.45" customHeight="1" x14ac:dyDescent="0.2">
      <c r="A47" s="36"/>
      <c r="B47" s="7"/>
      <c r="C47" s="7"/>
      <c r="D47" s="7" t="s">
        <v>35</v>
      </c>
      <c r="E47" s="7"/>
      <c r="F47" s="76"/>
      <c r="G47" s="31"/>
      <c r="H47" s="33">
        <f t="shared" si="2"/>
        <v>0</v>
      </c>
      <c r="I47" s="7"/>
    </row>
    <row r="48" spans="1:9" ht="11.45" customHeight="1" x14ac:dyDescent="0.2">
      <c r="A48" s="36"/>
      <c r="B48" s="7"/>
      <c r="C48" s="7"/>
      <c r="D48" s="7" t="s">
        <v>24</v>
      </c>
      <c r="E48" s="7"/>
      <c r="F48" s="76"/>
      <c r="G48" s="31"/>
      <c r="H48" s="33">
        <f t="shared" si="2"/>
        <v>0</v>
      </c>
      <c r="I48" s="7"/>
    </row>
    <row r="49" spans="1:9" ht="11.45" customHeight="1" x14ac:dyDescent="0.2">
      <c r="A49" s="36"/>
      <c r="B49" s="7"/>
      <c r="C49" s="7"/>
      <c r="D49" s="7" t="s">
        <v>47</v>
      </c>
      <c r="E49" s="7"/>
      <c r="F49" s="76"/>
      <c r="G49" s="31"/>
      <c r="H49" s="33">
        <f t="shared" si="2"/>
        <v>0</v>
      </c>
      <c r="I49" s="7"/>
    </row>
    <row r="50" spans="1:9" x14ac:dyDescent="0.2">
      <c r="A50" s="36"/>
      <c r="B50" s="18" t="s">
        <v>27</v>
      </c>
      <c r="C50" s="7"/>
      <c r="D50" s="7"/>
      <c r="E50" s="7"/>
      <c r="F50" s="32"/>
      <c r="G50" s="32"/>
      <c r="H50" s="35"/>
      <c r="I50" s="7"/>
    </row>
    <row r="51" spans="1:9" ht="11.45" customHeight="1" x14ac:dyDescent="0.2">
      <c r="A51" s="36"/>
      <c r="B51" s="18"/>
      <c r="C51" s="7" t="s">
        <v>46</v>
      </c>
      <c r="D51" s="7"/>
      <c r="E51" s="7"/>
      <c r="F51" s="31"/>
      <c r="G51" s="76"/>
      <c r="H51" s="33">
        <f t="shared" ref="H51:H54" si="3">+G51+F51</f>
        <v>0</v>
      </c>
      <c r="I51" s="7"/>
    </row>
    <row r="52" spans="1:9" ht="11.45" customHeight="1" x14ac:dyDescent="0.2">
      <c r="A52" s="36"/>
      <c r="B52" s="18"/>
      <c r="C52" s="7" t="s">
        <v>31</v>
      </c>
      <c r="D52" s="7"/>
      <c r="E52" s="7"/>
      <c r="F52" s="31"/>
      <c r="G52" s="76"/>
      <c r="H52" s="33">
        <f t="shared" si="3"/>
        <v>0</v>
      </c>
      <c r="I52" s="7"/>
    </row>
    <row r="53" spans="1:9" ht="11.45" customHeight="1" x14ac:dyDescent="0.2">
      <c r="A53" s="36"/>
      <c r="B53" s="18"/>
      <c r="C53" s="7" t="s">
        <v>28</v>
      </c>
      <c r="D53" s="7"/>
      <c r="E53" s="7"/>
      <c r="F53" s="31"/>
      <c r="G53" s="76"/>
      <c r="H53" s="33">
        <f t="shared" si="3"/>
        <v>0</v>
      </c>
      <c r="I53" s="7"/>
    </row>
    <row r="54" spans="1:9" ht="11.45" customHeight="1" x14ac:dyDescent="0.2">
      <c r="A54" s="36"/>
      <c r="B54" s="18"/>
      <c r="C54" s="7" t="s">
        <v>29</v>
      </c>
      <c r="D54" s="7"/>
      <c r="E54" s="7"/>
      <c r="F54" s="31"/>
      <c r="G54" s="76"/>
      <c r="H54" s="33">
        <f t="shared" si="3"/>
        <v>0</v>
      </c>
      <c r="I54" s="7"/>
    </row>
    <row r="55" spans="1:9" ht="11.45" customHeight="1" x14ac:dyDescent="0.2">
      <c r="A55" s="36"/>
      <c r="B55" s="18"/>
      <c r="C55" s="7" t="s">
        <v>30</v>
      </c>
      <c r="D55" s="7"/>
      <c r="E55" s="7"/>
      <c r="F55" s="31"/>
      <c r="G55" s="76"/>
      <c r="H55" s="33">
        <f>+G55+F55</f>
        <v>0</v>
      </c>
      <c r="I55" s="7"/>
    </row>
    <row r="56" spans="1:9" x14ac:dyDescent="0.2">
      <c r="A56" s="36"/>
      <c r="B56" s="18" t="s">
        <v>42</v>
      </c>
      <c r="C56" s="7"/>
      <c r="D56" s="7"/>
      <c r="E56" s="7"/>
      <c r="F56" s="32"/>
      <c r="G56" s="32"/>
      <c r="H56" s="35"/>
      <c r="I56" s="7"/>
    </row>
    <row r="57" spans="1:9" ht="11.45" customHeight="1" x14ac:dyDescent="0.2">
      <c r="A57" s="36"/>
      <c r="B57" s="18"/>
      <c r="C57" s="7" t="s">
        <v>178</v>
      </c>
      <c r="D57" s="7"/>
      <c r="E57" s="7"/>
      <c r="F57" s="76"/>
      <c r="G57" s="76"/>
      <c r="H57" s="33">
        <f>+G57+F57</f>
        <v>0</v>
      </c>
      <c r="I57" s="7"/>
    </row>
    <row r="58" spans="1:9" ht="11.45" customHeight="1" x14ac:dyDescent="0.2">
      <c r="A58" s="36"/>
      <c r="B58" s="18"/>
      <c r="C58" s="7" t="s">
        <v>43</v>
      </c>
      <c r="D58" s="7"/>
      <c r="E58" s="7"/>
      <c r="F58" s="76"/>
      <c r="G58" s="76"/>
      <c r="H58" s="33">
        <f>+G58+F58</f>
        <v>0</v>
      </c>
      <c r="I58" s="7"/>
    </row>
    <row r="59" spans="1:9" ht="17.25" customHeight="1" x14ac:dyDescent="0.2">
      <c r="A59" s="36"/>
      <c r="B59" s="18"/>
      <c r="C59" s="7"/>
      <c r="D59" s="7"/>
      <c r="E59" s="7"/>
      <c r="F59" s="32"/>
      <c r="G59" s="32"/>
      <c r="H59" s="35"/>
      <c r="I59" s="7"/>
    </row>
    <row r="60" spans="1:9" x14ac:dyDescent="0.2">
      <c r="A60" s="51">
        <v>1</v>
      </c>
      <c r="B60" s="18" t="s">
        <v>185</v>
      </c>
      <c r="C60" s="7"/>
      <c r="D60" s="7"/>
      <c r="E60" s="7"/>
      <c r="F60" s="33">
        <f>SUM(F9:F58)</f>
        <v>0</v>
      </c>
      <c r="G60" s="33">
        <f>SUM(G9:G58)</f>
        <v>0</v>
      </c>
      <c r="H60" s="33">
        <f>+G60+F60</f>
        <v>0</v>
      </c>
      <c r="I60" s="7"/>
    </row>
    <row r="61" spans="1:9" ht="7.5" customHeight="1" x14ac:dyDescent="0.2">
      <c r="A61" s="51"/>
      <c r="B61" s="18"/>
      <c r="C61" s="7"/>
      <c r="D61" s="7"/>
      <c r="E61" s="7"/>
      <c r="F61" s="32"/>
      <c r="G61" s="32"/>
      <c r="H61" s="35"/>
      <c r="I61" s="7"/>
    </row>
    <row r="62" spans="1:9" x14ac:dyDescent="0.2">
      <c r="A62" s="51">
        <v>2</v>
      </c>
      <c r="B62" s="18" t="s">
        <v>239</v>
      </c>
      <c r="C62" s="7"/>
      <c r="D62" s="7"/>
      <c r="E62" s="7"/>
      <c r="F62" s="33" t="str">
        <f>'4Interest'!D17</f>
        <v/>
      </c>
      <c r="G62" s="33">
        <f>IFERROR(H62-F62,0)</f>
        <v>0</v>
      </c>
      <c r="H62" s="33">
        <f>+'4Interest'!D15</f>
        <v>0</v>
      </c>
      <c r="I62" s="7"/>
    </row>
    <row r="63" spans="1:9" ht="6" customHeight="1" x14ac:dyDescent="0.2">
      <c r="A63" s="51"/>
      <c r="B63" s="18"/>
      <c r="C63" s="7"/>
      <c r="D63" s="7"/>
      <c r="E63" s="7"/>
      <c r="F63" s="32"/>
      <c r="G63" s="32"/>
      <c r="H63" s="35"/>
      <c r="I63" s="7"/>
    </row>
    <row r="64" spans="1:9" x14ac:dyDescent="0.2">
      <c r="A64" s="51">
        <v>3</v>
      </c>
      <c r="B64" s="18" t="s">
        <v>44</v>
      </c>
      <c r="C64" s="7"/>
      <c r="D64" s="7"/>
      <c r="E64" s="7"/>
      <c r="F64" s="31"/>
      <c r="G64" s="76"/>
      <c r="H64" s="33">
        <f>+G64+F64</f>
        <v>0</v>
      </c>
      <c r="I64" s="7"/>
    </row>
    <row r="65" spans="1:9" ht="15.75" customHeight="1" x14ac:dyDescent="0.2">
      <c r="A65" s="51"/>
      <c r="B65" s="18"/>
      <c r="C65" s="7"/>
      <c r="D65" s="7"/>
      <c r="E65" s="7"/>
      <c r="F65" s="32"/>
      <c r="G65" s="32"/>
      <c r="H65" s="35"/>
      <c r="I65" s="7"/>
    </row>
    <row r="66" spans="1:9" x14ac:dyDescent="0.2">
      <c r="A66" s="51">
        <v>4</v>
      </c>
      <c r="B66" s="18" t="s">
        <v>184</v>
      </c>
      <c r="C66" s="7"/>
      <c r="D66" s="7"/>
      <c r="E66" s="7"/>
      <c r="F66" s="33">
        <f>SUM(F62,F60)</f>
        <v>0</v>
      </c>
      <c r="G66" s="33">
        <f>+G62+G60</f>
        <v>0</v>
      </c>
      <c r="H66" s="33">
        <f>+G66+F66</f>
        <v>0</v>
      </c>
      <c r="I66" s="7"/>
    </row>
    <row r="67" spans="1:9" x14ac:dyDescent="0.2">
      <c r="A67" s="7"/>
      <c r="B67" s="18"/>
      <c r="C67" s="7"/>
      <c r="D67" s="7"/>
      <c r="E67" s="7"/>
      <c r="F67" s="7"/>
      <c r="G67" s="7"/>
      <c r="H67" s="7"/>
      <c r="I67" s="7"/>
    </row>
    <row r="68" spans="1:9" x14ac:dyDescent="0.2">
      <c r="A68" s="7"/>
      <c r="B68" s="18"/>
      <c r="C68" s="7"/>
      <c r="D68" s="7"/>
      <c r="E68" s="30"/>
      <c r="F68" s="7"/>
      <c r="G68" s="34" t="s">
        <v>190</v>
      </c>
      <c r="H68" s="33">
        <f>+H60+H64</f>
        <v>0</v>
      </c>
      <c r="I68" s="7"/>
    </row>
    <row r="69" spans="1:9" x14ac:dyDescent="0.2">
      <c r="A69" s="7"/>
      <c r="B69" s="18"/>
      <c r="C69" s="7"/>
      <c r="D69" s="7"/>
      <c r="E69" s="88" t="s">
        <v>259</v>
      </c>
      <c r="F69" s="7"/>
      <c r="G69" s="7"/>
      <c r="H69" s="7"/>
      <c r="I69" s="7"/>
    </row>
    <row r="70" spans="1:9" x14ac:dyDescent="0.2">
      <c r="D70" s="2" t="s">
        <v>90</v>
      </c>
    </row>
  </sheetData>
  <sheetProtection algorithmName="SHA-512" hashValue="b+uIvcBKmNjnmsgReauNPs+nhwKhrBWbsiVgvaYghCZwJX6F0E5mcRAPh/sDG9Kt8LciMhR83Rj+HK7QrLY3Eg==" saltValue="PM6vvvBoWve0GYAR9gyShw==" spinCount="100000" sheet="1" objects="1" scenarios="1"/>
  <mergeCells count="3">
    <mergeCell ref="B3:H3"/>
    <mergeCell ref="B2:H2"/>
    <mergeCell ref="D4:F4"/>
  </mergeCells>
  <pageMargins left="0.7" right="0.7" top="0.75" bottom="0.75" header="0.3" footer="0.3"/>
  <pageSetup scale="85" orientation="portrait" horizontalDpi="4294967294" verticalDpi="0" r:id="rId1"/>
  <rowBreaks count="1" manualBreakCount="1">
    <brk id="6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zoomScaleNormal="100" zoomScaleSheetLayoutView="100" workbookViewId="0">
      <selection activeCell="E30" sqref="E30"/>
    </sheetView>
  </sheetViews>
  <sheetFormatPr defaultRowHeight="12.75" x14ac:dyDescent="0.2"/>
  <cols>
    <col min="1" max="1" width="2.5703125" customWidth="1"/>
    <col min="2" max="2" width="3.140625" customWidth="1"/>
    <col min="3" max="3" width="11.7109375" customWidth="1"/>
    <col min="4" max="4" width="17.7109375" customWidth="1"/>
    <col min="5" max="10" width="14.7109375" customWidth="1"/>
    <col min="11" max="11" width="2.28515625" customWidth="1"/>
  </cols>
  <sheetData>
    <row r="1" spans="1:11" x14ac:dyDescent="0.2">
      <c r="B1">
        <v>2</v>
      </c>
    </row>
    <row r="2" spans="1:11" ht="18" customHeight="1" x14ac:dyDescent="0.25">
      <c r="A2" s="11"/>
      <c r="B2" s="90" t="s">
        <v>199</v>
      </c>
      <c r="C2" s="90"/>
      <c r="D2" s="90"/>
      <c r="E2" s="90"/>
      <c r="F2" s="90"/>
      <c r="G2" s="90"/>
      <c r="H2" s="90"/>
      <c r="I2" s="90"/>
      <c r="J2" s="90"/>
      <c r="K2" s="57"/>
    </row>
    <row r="3" spans="1:11" ht="23.25" customHeight="1" x14ac:dyDescent="0.35">
      <c r="A3" s="89" t="s">
        <v>201</v>
      </c>
      <c r="B3" s="89"/>
      <c r="C3" s="89"/>
      <c r="D3" s="89"/>
      <c r="E3" s="89"/>
      <c r="F3" s="89"/>
      <c r="G3" s="89"/>
      <c r="H3" s="89"/>
      <c r="I3" s="89"/>
      <c r="J3" s="89"/>
      <c r="K3" s="57"/>
    </row>
    <row r="4" spans="1:11" x14ac:dyDescent="0.2">
      <c r="A4" s="7"/>
      <c r="B4" s="6" t="s">
        <v>0</v>
      </c>
      <c r="C4" s="94">
        <f>+'1Revs'!D4</f>
        <v>0</v>
      </c>
      <c r="D4" s="95"/>
      <c r="E4" s="96"/>
      <c r="F4" s="54"/>
      <c r="G4" s="53"/>
      <c r="H4" s="55"/>
      <c r="I4" s="6" t="s">
        <v>1</v>
      </c>
      <c r="J4" s="77">
        <f>+'1Revs'!H4</f>
        <v>0</v>
      </c>
      <c r="K4" s="6"/>
    </row>
    <row r="5" spans="1:11" x14ac:dyDescent="0.2">
      <c r="A5" s="7"/>
      <c r="B5" s="7"/>
      <c r="C5" s="97"/>
      <c r="D5" s="97"/>
      <c r="E5" s="97"/>
      <c r="F5" s="97"/>
      <c r="G5" s="6"/>
      <c r="H5" s="6"/>
      <c r="I5" s="6"/>
      <c r="J5" s="6"/>
      <c r="K5" s="6"/>
    </row>
    <row r="6" spans="1:11" ht="12" customHeight="1" x14ac:dyDescent="0.2">
      <c r="A6" s="7"/>
      <c r="B6" s="7"/>
      <c r="C6" s="7"/>
      <c r="D6" s="12"/>
      <c r="E6" s="46" t="s">
        <v>94</v>
      </c>
      <c r="F6" s="46" t="s">
        <v>214</v>
      </c>
      <c r="G6" s="46" t="s">
        <v>215</v>
      </c>
      <c r="H6" s="46" t="s">
        <v>213</v>
      </c>
      <c r="I6" s="46" t="s">
        <v>216</v>
      </c>
      <c r="J6" s="46" t="s">
        <v>219</v>
      </c>
      <c r="K6" s="6"/>
    </row>
    <row r="7" spans="1:11" ht="25.5" x14ac:dyDescent="0.2">
      <c r="A7" s="11"/>
      <c r="B7" s="16" t="s">
        <v>202</v>
      </c>
      <c r="C7" s="16"/>
      <c r="D7" s="16"/>
      <c r="E7" s="52" t="s">
        <v>220</v>
      </c>
      <c r="F7" s="52" t="s">
        <v>221</v>
      </c>
      <c r="G7" s="52" t="s">
        <v>211</v>
      </c>
      <c r="H7" s="52" t="s">
        <v>212</v>
      </c>
      <c r="I7" s="52" t="s">
        <v>217</v>
      </c>
      <c r="J7" s="52" t="s">
        <v>222</v>
      </c>
      <c r="K7" s="57"/>
    </row>
    <row r="8" spans="1:11" x14ac:dyDescent="0.2">
      <c r="A8" s="36">
        <v>1</v>
      </c>
      <c r="B8" s="98" t="s">
        <v>237</v>
      </c>
      <c r="C8" s="98"/>
      <c r="D8" s="99"/>
      <c r="E8" s="76"/>
      <c r="F8" s="76"/>
      <c r="G8" s="76"/>
      <c r="H8" s="33">
        <f>+F8+G8</f>
        <v>0</v>
      </c>
      <c r="I8" s="33">
        <f>+H8-E8</f>
        <v>0</v>
      </c>
      <c r="J8" s="33">
        <f>+IF(I8&lt;0,-I8,0)</f>
        <v>0</v>
      </c>
      <c r="K8" s="6"/>
    </row>
    <row r="9" spans="1:11" x14ac:dyDescent="0.2">
      <c r="A9" s="36">
        <v>2</v>
      </c>
      <c r="B9" s="98" t="s">
        <v>203</v>
      </c>
      <c r="C9" s="98"/>
      <c r="D9" s="99"/>
      <c r="E9" s="76"/>
      <c r="F9" s="76"/>
      <c r="G9" s="76"/>
      <c r="H9" s="33">
        <f t="shared" ref="H9:H19" si="0">+F9+G9</f>
        <v>0</v>
      </c>
      <c r="I9" s="33">
        <f t="shared" ref="I9:I19" si="1">+H9-E9</f>
        <v>0</v>
      </c>
      <c r="J9" s="33">
        <f t="shared" ref="J9:J22" si="2">+IF(I9&lt;0,-I9,0)</f>
        <v>0</v>
      </c>
      <c r="K9" s="6"/>
    </row>
    <row r="10" spans="1:11" x14ac:dyDescent="0.2">
      <c r="A10" s="36">
        <v>3</v>
      </c>
      <c r="B10" s="98" t="s">
        <v>204</v>
      </c>
      <c r="C10" s="98"/>
      <c r="D10" s="99"/>
      <c r="E10" s="76"/>
      <c r="F10" s="76"/>
      <c r="G10" s="76"/>
      <c r="H10" s="33">
        <f t="shared" si="0"/>
        <v>0</v>
      </c>
      <c r="I10" s="33">
        <f t="shared" si="1"/>
        <v>0</v>
      </c>
      <c r="J10" s="33">
        <f t="shared" si="2"/>
        <v>0</v>
      </c>
      <c r="K10" s="6"/>
    </row>
    <row r="11" spans="1:11" x14ac:dyDescent="0.2">
      <c r="A11" s="36">
        <v>4</v>
      </c>
      <c r="B11" s="98" t="s">
        <v>205</v>
      </c>
      <c r="C11" s="98"/>
      <c r="D11" s="99"/>
      <c r="E11" s="76"/>
      <c r="F11" s="76"/>
      <c r="G11" s="76"/>
      <c r="H11" s="33">
        <f t="shared" si="0"/>
        <v>0</v>
      </c>
      <c r="I11" s="33">
        <f t="shared" si="1"/>
        <v>0</v>
      </c>
      <c r="J11" s="33">
        <f t="shared" si="2"/>
        <v>0</v>
      </c>
      <c r="K11" s="6"/>
    </row>
    <row r="12" spans="1:11" x14ac:dyDescent="0.2">
      <c r="A12" s="36">
        <v>5</v>
      </c>
      <c r="B12" s="98" t="s">
        <v>206</v>
      </c>
      <c r="C12" s="98"/>
      <c r="D12" s="99"/>
      <c r="E12" s="76"/>
      <c r="F12" s="76"/>
      <c r="G12" s="76"/>
      <c r="H12" s="33">
        <f t="shared" si="0"/>
        <v>0</v>
      </c>
      <c r="I12" s="33">
        <f t="shared" si="1"/>
        <v>0</v>
      </c>
      <c r="J12" s="33">
        <f t="shared" si="2"/>
        <v>0</v>
      </c>
      <c r="K12" s="6"/>
    </row>
    <row r="13" spans="1:11" x14ac:dyDescent="0.2">
      <c r="A13" s="36">
        <v>6</v>
      </c>
      <c r="B13" s="98" t="s">
        <v>207</v>
      </c>
      <c r="C13" s="98"/>
      <c r="D13" s="99"/>
      <c r="E13" s="76"/>
      <c r="F13" s="76"/>
      <c r="G13" s="76"/>
      <c r="H13" s="33">
        <f t="shared" si="0"/>
        <v>0</v>
      </c>
      <c r="I13" s="33">
        <f t="shared" si="1"/>
        <v>0</v>
      </c>
      <c r="J13" s="33">
        <f t="shared" si="2"/>
        <v>0</v>
      </c>
      <c r="K13" s="6"/>
    </row>
    <row r="14" spans="1:11" x14ac:dyDescent="0.2">
      <c r="A14" s="36">
        <v>7</v>
      </c>
      <c r="B14" s="98" t="s">
        <v>208</v>
      </c>
      <c r="C14" s="98"/>
      <c r="D14" s="99"/>
      <c r="E14" s="76"/>
      <c r="F14" s="76"/>
      <c r="G14" s="76"/>
      <c r="H14" s="33">
        <f t="shared" si="0"/>
        <v>0</v>
      </c>
      <c r="I14" s="33">
        <f t="shared" si="1"/>
        <v>0</v>
      </c>
      <c r="J14" s="33">
        <f t="shared" si="2"/>
        <v>0</v>
      </c>
      <c r="K14" s="6"/>
    </row>
    <row r="15" spans="1:11" x14ac:dyDescent="0.2">
      <c r="A15" s="36">
        <v>8</v>
      </c>
      <c r="B15" s="98" t="s">
        <v>209</v>
      </c>
      <c r="C15" s="98"/>
      <c r="D15" s="99"/>
      <c r="E15" s="76"/>
      <c r="F15" s="76"/>
      <c r="G15" s="76"/>
      <c r="H15" s="33">
        <f t="shared" si="0"/>
        <v>0</v>
      </c>
      <c r="I15" s="33">
        <f t="shared" si="1"/>
        <v>0</v>
      </c>
      <c r="J15" s="33">
        <f t="shared" si="2"/>
        <v>0</v>
      </c>
      <c r="K15" s="6"/>
    </row>
    <row r="16" spans="1:11" x14ac:dyDescent="0.2">
      <c r="A16" s="36">
        <v>9</v>
      </c>
      <c r="B16" s="98" t="s">
        <v>210</v>
      </c>
      <c r="C16" s="98"/>
      <c r="D16" s="99"/>
      <c r="E16" s="76"/>
      <c r="F16" s="76"/>
      <c r="G16" s="76"/>
      <c r="H16" s="33">
        <f t="shared" si="0"/>
        <v>0</v>
      </c>
      <c r="I16" s="33">
        <f t="shared" si="1"/>
        <v>0</v>
      </c>
      <c r="J16" s="33">
        <f t="shared" si="2"/>
        <v>0</v>
      </c>
      <c r="K16" s="6"/>
    </row>
    <row r="17" spans="1:12" x14ac:dyDescent="0.2">
      <c r="A17" s="36">
        <v>10</v>
      </c>
      <c r="B17" s="98" t="s">
        <v>30</v>
      </c>
      <c r="C17" s="98"/>
      <c r="D17" s="99"/>
      <c r="E17" s="76"/>
      <c r="F17" s="76"/>
      <c r="G17" s="76"/>
      <c r="H17" s="33">
        <f t="shared" si="0"/>
        <v>0</v>
      </c>
      <c r="I17" s="33">
        <f t="shared" si="1"/>
        <v>0</v>
      </c>
      <c r="J17" s="33">
        <f t="shared" si="2"/>
        <v>0</v>
      </c>
      <c r="K17" s="6"/>
    </row>
    <row r="18" spans="1:12" x14ac:dyDescent="0.2">
      <c r="A18" s="36">
        <v>11</v>
      </c>
      <c r="B18" s="98"/>
      <c r="C18" s="98"/>
      <c r="D18" s="99"/>
      <c r="E18" s="76"/>
      <c r="F18" s="76"/>
      <c r="G18" s="76"/>
      <c r="H18" s="33">
        <f t="shared" si="0"/>
        <v>0</v>
      </c>
      <c r="I18" s="33">
        <f t="shared" si="1"/>
        <v>0</v>
      </c>
      <c r="J18" s="33">
        <f t="shared" si="2"/>
        <v>0</v>
      </c>
      <c r="K18" s="6"/>
    </row>
    <row r="19" spans="1:12" x14ac:dyDescent="0.2">
      <c r="A19" s="36">
        <v>12</v>
      </c>
      <c r="B19" s="98"/>
      <c r="C19" s="98"/>
      <c r="D19" s="99"/>
      <c r="E19" s="76"/>
      <c r="F19" s="76"/>
      <c r="G19" s="76"/>
      <c r="H19" s="33">
        <f t="shared" si="0"/>
        <v>0</v>
      </c>
      <c r="I19" s="33">
        <f t="shared" si="1"/>
        <v>0</v>
      </c>
      <c r="J19" s="33">
        <f t="shared" si="2"/>
        <v>0</v>
      </c>
      <c r="K19" s="6"/>
    </row>
    <row r="20" spans="1:12" x14ac:dyDescent="0.2">
      <c r="A20" s="36">
        <v>13</v>
      </c>
      <c r="B20" s="98"/>
      <c r="C20" s="98"/>
      <c r="D20" s="99"/>
      <c r="E20" s="76"/>
      <c r="F20" s="76"/>
      <c r="G20" s="76"/>
      <c r="H20" s="33">
        <f t="shared" ref="H20:H22" si="3">+F20+G20</f>
        <v>0</v>
      </c>
      <c r="I20" s="33">
        <f t="shared" ref="I20:I22" si="4">+H20-E20</f>
        <v>0</v>
      </c>
      <c r="J20" s="33">
        <f t="shared" si="2"/>
        <v>0</v>
      </c>
      <c r="K20" s="6"/>
    </row>
    <row r="21" spans="1:12" x14ac:dyDescent="0.2">
      <c r="A21" s="36">
        <v>14</v>
      </c>
      <c r="B21" s="98"/>
      <c r="C21" s="98"/>
      <c r="D21" s="99"/>
      <c r="E21" s="76"/>
      <c r="F21" s="76"/>
      <c r="G21" s="76"/>
      <c r="H21" s="33">
        <f t="shared" si="3"/>
        <v>0</v>
      </c>
      <c r="I21" s="33">
        <f t="shared" si="4"/>
        <v>0</v>
      </c>
      <c r="J21" s="33">
        <f t="shared" si="2"/>
        <v>0</v>
      </c>
      <c r="K21" s="6"/>
    </row>
    <row r="22" spans="1:12" x14ac:dyDescent="0.2">
      <c r="A22" s="36">
        <v>15</v>
      </c>
      <c r="B22" s="98"/>
      <c r="C22" s="98"/>
      <c r="D22" s="99"/>
      <c r="E22" s="76"/>
      <c r="F22" s="76"/>
      <c r="G22" s="76"/>
      <c r="H22" s="33">
        <f t="shared" si="3"/>
        <v>0</v>
      </c>
      <c r="I22" s="33">
        <f t="shared" si="4"/>
        <v>0</v>
      </c>
      <c r="J22" s="33">
        <f t="shared" si="2"/>
        <v>0</v>
      </c>
      <c r="K22" s="6"/>
    </row>
    <row r="23" spans="1:12" ht="12.75" customHeight="1" x14ac:dyDescent="0.2">
      <c r="A23" s="36"/>
      <c r="B23" s="100"/>
      <c r="C23" s="100"/>
      <c r="D23" s="97"/>
      <c r="E23" s="100"/>
      <c r="F23" s="100"/>
      <c r="G23" s="97"/>
      <c r="H23" s="32"/>
      <c r="I23" s="32"/>
      <c r="J23" s="32"/>
      <c r="K23" s="6"/>
    </row>
    <row r="24" spans="1:12" x14ac:dyDescent="0.2">
      <c r="A24" s="36">
        <v>16</v>
      </c>
      <c r="B24" s="101"/>
      <c r="C24" s="101"/>
      <c r="D24" s="102"/>
      <c r="E24" s="101"/>
      <c r="F24" s="101"/>
      <c r="G24" s="102"/>
      <c r="H24" s="32"/>
      <c r="I24" s="37" t="s">
        <v>218</v>
      </c>
      <c r="J24" s="33">
        <f>SUM(J8:J22)</f>
        <v>0</v>
      </c>
      <c r="K24" s="6"/>
    </row>
    <row r="25" spans="1:12" ht="24.75" customHeight="1" x14ac:dyDescent="0.2">
      <c r="A25" s="36"/>
      <c r="B25" s="6"/>
      <c r="C25" s="22"/>
      <c r="D25" s="55"/>
      <c r="E25" s="55"/>
      <c r="F25" s="32"/>
      <c r="G25" s="32"/>
      <c r="H25" s="32"/>
      <c r="I25" s="62"/>
      <c r="J25" s="63" t="s">
        <v>238</v>
      </c>
      <c r="K25" s="6"/>
    </row>
    <row r="26" spans="1:12" x14ac:dyDescent="0.2">
      <c r="A26" s="36"/>
      <c r="B26" s="7"/>
      <c r="C26" s="22"/>
      <c r="D26" s="7"/>
      <c r="E26" s="32"/>
      <c r="F26" s="32"/>
      <c r="G26" s="32"/>
      <c r="H26" s="32"/>
      <c r="I26" s="37" t="s">
        <v>223</v>
      </c>
      <c r="J26" s="50">
        <f>SUM(E8:E22)-J24</f>
        <v>0</v>
      </c>
      <c r="K26" s="6"/>
    </row>
    <row r="27" spans="1:12" ht="11.25" customHeight="1" x14ac:dyDescent="0.2">
      <c r="A27" s="78"/>
      <c r="B27" s="78" t="s">
        <v>253</v>
      </c>
      <c r="C27" s="13"/>
      <c r="D27" s="7"/>
      <c r="E27" s="32"/>
      <c r="F27" s="32"/>
      <c r="G27" s="32"/>
      <c r="H27" s="32"/>
      <c r="I27" s="32"/>
      <c r="J27" s="56" t="s">
        <v>258</v>
      </c>
      <c r="K27" s="6"/>
    </row>
    <row r="28" spans="1:12" ht="11.25" customHeight="1" x14ac:dyDescent="0.2">
      <c r="A28" s="78"/>
      <c r="B28" s="78"/>
      <c r="C28" s="13"/>
      <c r="D28" s="7"/>
      <c r="E28" s="32"/>
      <c r="F28" s="32"/>
      <c r="G28" s="32"/>
      <c r="H28" s="32"/>
      <c r="I28" s="32"/>
      <c r="J28" s="56"/>
      <c r="K28" s="83"/>
    </row>
    <row r="29" spans="1:12" ht="11.25" customHeight="1" x14ac:dyDescent="0.2">
      <c r="A29" s="78"/>
      <c r="B29" s="78"/>
      <c r="C29" s="13"/>
      <c r="D29" s="7"/>
      <c r="E29" s="88" t="s">
        <v>259</v>
      </c>
      <c r="F29" s="32"/>
      <c r="G29" s="32"/>
      <c r="H29" s="32"/>
      <c r="I29" s="32"/>
      <c r="J29" s="56"/>
      <c r="K29" s="83"/>
    </row>
    <row r="30" spans="1:12" x14ac:dyDescent="0.2">
      <c r="A30" s="60"/>
      <c r="B30" s="60"/>
      <c r="C30" s="61" t="s">
        <v>90</v>
      </c>
      <c r="D30" s="60"/>
      <c r="E30" s="60"/>
      <c r="F30" s="60"/>
      <c r="G30" s="60"/>
      <c r="H30" s="60"/>
      <c r="I30" s="60"/>
      <c r="J30" s="60"/>
      <c r="K30" s="60"/>
      <c r="L30" t="s">
        <v>257</v>
      </c>
    </row>
  </sheetData>
  <sheetProtection algorithmName="SHA-512" hashValue="2E62XAteNwYoN62DSqMvSktKCy/fl+hXg8++DTlUAdU73pFk6+uGa42TiILxdW0xDlM4WFdV1y12BqGfYt6zQQ==" saltValue="hfFYW/7MHXf72of2Aj1dQw==" spinCount="100000" sheet="1" objects="1" scenarios="1"/>
  <mergeCells count="24">
    <mergeCell ref="E23:G23"/>
    <mergeCell ref="B23:D23"/>
    <mergeCell ref="E24:G24"/>
    <mergeCell ref="B17:D17"/>
    <mergeCell ref="B18:D18"/>
    <mergeCell ref="B19:D19"/>
    <mergeCell ref="B22:D22"/>
    <mergeCell ref="B24:D24"/>
    <mergeCell ref="B20:D20"/>
    <mergeCell ref="B21:D21"/>
    <mergeCell ref="C4:E4"/>
    <mergeCell ref="B2:J2"/>
    <mergeCell ref="A3:J3"/>
    <mergeCell ref="C5:D5"/>
    <mergeCell ref="B16:D16"/>
    <mergeCell ref="E5:F5"/>
    <mergeCell ref="B8:D8"/>
    <mergeCell ref="B9:D9"/>
    <mergeCell ref="B10:D10"/>
    <mergeCell ref="B11:D11"/>
    <mergeCell ref="B12:D12"/>
    <mergeCell ref="B13:D13"/>
    <mergeCell ref="B14:D14"/>
    <mergeCell ref="B15:D15"/>
  </mergeCells>
  <pageMargins left="0.7" right="0.7" top="0.75" bottom="0.75" header="0.3" footer="0.3"/>
  <pageSetup scale="99" orientation="landscape" horizontalDpi="4294967294" verticalDpi="0" r:id="rId1"/>
  <ignoredErrors>
    <ignoredError sqref="C4 J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8"/>
  <sheetViews>
    <sheetView zoomScaleNormal="100" zoomScaleSheetLayoutView="100" workbookViewId="0">
      <selection activeCell="F4" sqref="F4"/>
    </sheetView>
  </sheetViews>
  <sheetFormatPr defaultRowHeight="12.75" x14ac:dyDescent="0.2"/>
  <cols>
    <col min="1" max="1" width="4.85546875" customWidth="1"/>
    <col min="2" max="2" width="8.85546875" customWidth="1"/>
    <col min="3" max="3" width="19.5703125" customWidth="1"/>
    <col min="4" max="4" width="19.7109375" customWidth="1"/>
    <col min="5" max="5" width="5.28515625" customWidth="1"/>
    <col min="6" max="6" width="11.5703125" customWidth="1"/>
  </cols>
  <sheetData>
    <row r="1" spans="1:6" x14ac:dyDescent="0.2">
      <c r="B1">
        <v>3</v>
      </c>
    </row>
    <row r="2" spans="1:6" ht="15.75" customHeight="1" x14ac:dyDescent="0.25">
      <c r="A2" s="90" t="s">
        <v>224</v>
      </c>
      <c r="B2" s="90"/>
      <c r="C2" s="90"/>
      <c r="D2" s="90"/>
      <c r="E2" s="90"/>
      <c r="F2" s="90"/>
    </row>
    <row r="3" spans="1:6" ht="21.75" customHeight="1" x14ac:dyDescent="0.35">
      <c r="A3" s="89" t="s">
        <v>126</v>
      </c>
      <c r="B3" s="89"/>
      <c r="C3" s="89"/>
      <c r="D3" s="89"/>
      <c r="E3" s="89"/>
      <c r="F3" s="89"/>
    </row>
    <row r="4" spans="1:6" x14ac:dyDescent="0.2">
      <c r="A4" s="6" t="s">
        <v>0</v>
      </c>
      <c r="B4" s="110">
        <f>+'2Fees'!C4</f>
        <v>0</v>
      </c>
      <c r="C4" s="111"/>
      <c r="D4" s="112"/>
      <c r="E4" s="6" t="s">
        <v>1</v>
      </c>
      <c r="F4" s="81">
        <f>+'2Fees'!J4</f>
        <v>0</v>
      </c>
    </row>
    <row r="5" spans="1:6" ht="16.5" customHeight="1" x14ac:dyDescent="0.2">
      <c r="A5" s="7"/>
      <c r="B5" s="7"/>
      <c r="C5" s="12"/>
      <c r="D5" s="46"/>
      <c r="E5" s="12"/>
      <c r="F5" s="12"/>
    </row>
    <row r="6" spans="1:6" x14ac:dyDescent="0.2">
      <c r="A6" s="16"/>
      <c r="B6" s="16"/>
      <c r="C6" s="16"/>
      <c r="D6" s="17" t="s">
        <v>102</v>
      </c>
      <c r="E6" s="113"/>
      <c r="F6" s="113"/>
    </row>
    <row r="7" spans="1:6" x14ac:dyDescent="0.2">
      <c r="A7" s="14"/>
      <c r="B7" s="19" t="s">
        <v>127</v>
      </c>
      <c r="C7" s="19"/>
      <c r="D7" s="15"/>
      <c r="E7" s="15"/>
      <c r="F7" s="15"/>
    </row>
    <row r="8" spans="1:6" x14ac:dyDescent="0.2">
      <c r="A8" s="20"/>
      <c r="B8" s="107"/>
      <c r="C8" s="108"/>
      <c r="D8" s="73"/>
      <c r="E8" s="109"/>
      <c r="F8" s="104"/>
    </row>
    <row r="9" spans="1:6" x14ac:dyDescent="0.2">
      <c r="A9" s="20"/>
      <c r="B9" s="107"/>
      <c r="C9" s="108"/>
      <c r="D9" s="73"/>
      <c r="E9" s="21"/>
      <c r="F9" s="5"/>
    </row>
    <row r="10" spans="1:6" x14ac:dyDescent="0.2">
      <c r="A10" s="20"/>
      <c r="B10" s="107"/>
      <c r="C10" s="108"/>
      <c r="D10" s="73"/>
      <c r="E10" s="21"/>
      <c r="F10" s="5"/>
    </row>
    <row r="11" spans="1:6" x14ac:dyDescent="0.2">
      <c r="A11" s="20"/>
      <c r="B11" s="107"/>
      <c r="C11" s="108"/>
      <c r="D11" s="73"/>
      <c r="E11" s="21"/>
      <c r="F11" s="5"/>
    </row>
    <row r="12" spans="1:6" x14ac:dyDescent="0.2">
      <c r="A12" s="20"/>
      <c r="B12" s="37"/>
      <c r="C12" s="37" t="s">
        <v>128</v>
      </c>
      <c r="D12" s="33">
        <f>SUM(D8:D11)</f>
        <v>0</v>
      </c>
      <c r="E12" s="21"/>
      <c r="F12" s="5"/>
    </row>
    <row r="13" spans="1:6" x14ac:dyDescent="0.2">
      <c r="A13" s="20"/>
      <c r="B13" s="37"/>
      <c r="C13" s="37"/>
      <c r="D13" s="37"/>
      <c r="E13" s="21"/>
      <c r="F13" s="5"/>
    </row>
    <row r="14" spans="1:6" x14ac:dyDescent="0.2">
      <c r="A14" s="6"/>
      <c r="B14" s="32" t="s">
        <v>129</v>
      </c>
      <c r="C14" s="32"/>
      <c r="D14" s="38"/>
      <c r="E14" s="103"/>
      <c r="F14" s="104"/>
    </row>
    <row r="15" spans="1:6" x14ac:dyDescent="0.2">
      <c r="A15" s="6"/>
      <c r="B15" s="107"/>
      <c r="C15" s="108"/>
      <c r="D15" s="73"/>
      <c r="E15" s="109"/>
      <c r="F15" s="104"/>
    </row>
    <row r="16" spans="1:6" x14ac:dyDescent="0.2">
      <c r="A16" s="6"/>
      <c r="B16" s="107"/>
      <c r="C16" s="108"/>
      <c r="D16" s="73"/>
      <c r="E16" s="109"/>
      <c r="F16" s="104"/>
    </row>
    <row r="17" spans="1:6" x14ac:dyDescent="0.2">
      <c r="A17" s="20"/>
      <c r="B17" s="107"/>
      <c r="C17" s="108"/>
      <c r="D17" s="73"/>
      <c r="E17" s="109"/>
      <c r="F17" s="104"/>
    </row>
    <row r="18" spans="1:6" x14ac:dyDescent="0.2">
      <c r="A18" s="6"/>
      <c r="B18" s="107"/>
      <c r="C18" s="108"/>
      <c r="D18" s="73"/>
      <c r="E18" s="103"/>
      <c r="F18" s="104"/>
    </row>
    <row r="19" spans="1:6" x14ac:dyDescent="0.2">
      <c r="A19" s="6"/>
      <c r="B19" s="37"/>
      <c r="C19" s="37" t="s">
        <v>128</v>
      </c>
      <c r="D19" s="33">
        <f>SUM(D15:D18)</f>
        <v>0</v>
      </c>
      <c r="E19" s="103"/>
      <c r="F19" s="104"/>
    </row>
    <row r="20" spans="1:6" x14ac:dyDescent="0.2">
      <c r="A20" s="6"/>
      <c r="B20" s="37"/>
      <c r="C20" s="37"/>
      <c r="D20" s="37"/>
      <c r="E20" s="21"/>
      <c r="F20" s="5"/>
    </row>
    <row r="21" spans="1:6" x14ac:dyDescent="0.2">
      <c r="A21" s="6"/>
      <c r="B21" s="32" t="s">
        <v>130</v>
      </c>
      <c r="C21" s="32"/>
      <c r="D21" s="38"/>
      <c r="E21" s="21"/>
      <c r="F21" s="5"/>
    </row>
    <row r="22" spans="1:6" x14ac:dyDescent="0.2">
      <c r="A22" s="6"/>
      <c r="B22" s="107"/>
      <c r="C22" s="108"/>
      <c r="D22" s="73"/>
      <c r="E22" s="21"/>
      <c r="F22" s="5"/>
    </row>
    <row r="23" spans="1:6" x14ac:dyDescent="0.2">
      <c r="A23" s="6"/>
      <c r="B23" s="107"/>
      <c r="C23" s="108"/>
      <c r="D23" s="73"/>
      <c r="E23" s="21"/>
      <c r="F23" s="5"/>
    </row>
    <row r="24" spans="1:6" x14ac:dyDescent="0.2">
      <c r="A24" s="6"/>
      <c r="B24" s="107"/>
      <c r="C24" s="108"/>
      <c r="D24" s="73"/>
      <c r="E24" s="103"/>
      <c r="F24" s="104"/>
    </row>
    <row r="25" spans="1:6" x14ac:dyDescent="0.2">
      <c r="A25" s="6"/>
      <c r="B25" s="107"/>
      <c r="C25" s="108"/>
      <c r="D25" s="73"/>
      <c r="E25" s="21"/>
      <c r="F25" s="5"/>
    </row>
    <row r="26" spans="1:6" x14ac:dyDescent="0.2">
      <c r="A26" s="6"/>
      <c r="B26" s="37"/>
      <c r="C26" s="37" t="s">
        <v>128</v>
      </c>
      <c r="D26" s="39">
        <f>SUM(D22:D25)</f>
        <v>0</v>
      </c>
      <c r="E26" s="103"/>
      <c r="F26" s="104"/>
    </row>
    <row r="27" spans="1:6" x14ac:dyDescent="0.2">
      <c r="A27" s="6"/>
      <c r="B27" s="37"/>
      <c r="C27" s="37"/>
      <c r="D27" s="37"/>
      <c r="E27" s="103"/>
      <c r="F27" s="104"/>
    </row>
    <row r="28" spans="1:6" x14ac:dyDescent="0.2">
      <c r="A28" s="6"/>
      <c r="B28" s="32" t="s">
        <v>131</v>
      </c>
      <c r="C28" s="32"/>
      <c r="D28" s="38"/>
      <c r="E28" s="103"/>
      <c r="F28" s="104"/>
    </row>
    <row r="29" spans="1:6" x14ac:dyDescent="0.2">
      <c r="A29" s="6"/>
      <c r="B29" s="107"/>
      <c r="C29" s="108"/>
      <c r="D29" s="73"/>
      <c r="E29" s="103"/>
      <c r="F29" s="104"/>
    </row>
    <row r="30" spans="1:6" x14ac:dyDescent="0.2">
      <c r="A30" s="6"/>
      <c r="B30" s="107"/>
      <c r="C30" s="108"/>
      <c r="D30" s="73"/>
      <c r="E30" s="103"/>
      <c r="F30" s="104"/>
    </row>
    <row r="31" spans="1:6" x14ac:dyDescent="0.2">
      <c r="A31" s="6"/>
      <c r="B31" s="107"/>
      <c r="C31" s="108"/>
      <c r="D31" s="73"/>
      <c r="E31" s="103"/>
      <c r="F31" s="104"/>
    </row>
    <row r="32" spans="1:6" x14ac:dyDescent="0.2">
      <c r="A32" s="6"/>
      <c r="B32" s="107"/>
      <c r="C32" s="108"/>
      <c r="D32" s="73"/>
      <c r="E32" s="103"/>
      <c r="F32" s="104"/>
    </row>
    <row r="33" spans="1:6" x14ac:dyDescent="0.2">
      <c r="A33" s="6"/>
      <c r="B33" s="37"/>
      <c r="C33" s="37" t="s">
        <v>128</v>
      </c>
      <c r="D33" s="33">
        <f>SUM(D29:D32)</f>
        <v>0</v>
      </c>
      <c r="E33" s="103"/>
      <c r="F33" s="104"/>
    </row>
    <row r="34" spans="1:6" ht="19.5" customHeight="1" x14ac:dyDescent="0.2">
      <c r="A34" s="6"/>
      <c r="B34" s="37"/>
      <c r="C34" s="37"/>
      <c r="D34" s="37"/>
      <c r="E34" s="103"/>
      <c r="F34" s="104"/>
    </row>
    <row r="35" spans="1:6" x14ac:dyDescent="0.2">
      <c r="A35" s="51"/>
      <c r="B35" s="32"/>
      <c r="C35" s="40" t="s">
        <v>132</v>
      </c>
      <c r="D35" s="33">
        <f>+D33+D26+D19+D12</f>
        <v>0</v>
      </c>
      <c r="E35" s="105"/>
      <c r="F35" s="106"/>
    </row>
    <row r="36" spans="1:6" x14ac:dyDescent="0.2">
      <c r="A36" s="6"/>
      <c r="B36" s="20"/>
      <c r="C36" s="88"/>
      <c r="D36" s="20"/>
      <c r="E36" s="103"/>
      <c r="F36" s="104"/>
    </row>
    <row r="37" spans="1:6" x14ac:dyDescent="0.2">
      <c r="A37" s="83"/>
      <c r="B37" s="20"/>
      <c r="C37" s="88" t="s">
        <v>259</v>
      </c>
      <c r="D37" s="20"/>
      <c r="E37" s="84"/>
      <c r="F37" s="85"/>
    </row>
    <row r="38" spans="1:6" x14ac:dyDescent="0.2">
      <c r="B38" s="2" t="s">
        <v>90</v>
      </c>
    </row>
  </sheetData>
  <sheetProtection algorithmName="SHA-512" hashValue="nkeZmJeiooTxcrNOEEIPYJURm+IyFaB4R0Sl6KYINOW1v/v+LG4roJFi83BzCzDimeeU3OBbzMgb6FxKcKtCng==" saltValue="YJ0iVy2j/Pa53Tx/HcNosw==" spinCount="100000" sheet="1" objects="1" scenarios="1"/>
  <mergeCells count="39">
    <mergeCell ref="B17:C17"/>
    <mergeCell ref="B18:C18"/>
    <mergeCell ref="A2:F2"/>
    <mergeCell ref="A3:F3"/>
    <mergeCell ref="B4:D4"/>
    <mergeCell ref="E6:F6"/>
    <mergeCell ref="E19:F19"/>
    <mergeCell ref="E24:F24"/>
    <mergeCell ref="E26:F26"/>
    <mergeCell ref="E27:F27"/>
    <mergeCell ref="B8:C8"/>
    <mergeCell ref="B9:C9"/>
    <mergeCell ref="B10:C10"/>
    <mergeCell ref="B11:C11"/>
    <mergeCell ref="B15:C15"/>
    <mergeCell ref="E8:F8"/>
    <mergeCell ref="E14:F14"/>
    <mergeCell ref="E15:F15"/>
    <mergeCell ref="E16:F16"/>
    <mergeCell ref="E17:F17"/>
    <mergeCell ref="E18:F18"/>
    <mergeCell ref="B16:C16"/>
    <mergeCell ref="B31:C31"/>
    <mergeCell ref="B32:C32"/>
    <mergeCell ref="B22:C22"/>
    <mergeCell ref="B23:C23"/>
    <mergeCell ref="B24:C24"/>
    <mergeCell ref="B25:C25"/>
    <mergeCell ref="B29:C29"/>
    <mergeCell ref="B30:C30"/>
    <mergeCell ref="E34:F34"/>
    <mergeCell ref="E35:F35"/>
    <mergeCell ref="E36:F36"/>
    <mergeCell ref="E28:F28"/>
    <mergeCell ref="E29:F29"/>
    <mergeCell ref="E30:F30"/>
    <mergeCell ref="E31:F31"/>
    <mergeCell ref="E32:F32"/>
    <mergeCell ref="E33:F33"/>
  </mergeCells>
  <pageMargins left="0.7" right="0.7" top="0.75" bottom="0.75" header="0.3" footer="0.3"/>
  <pageSetup orientation="portrait" horizontalDpi="4294967294" verticalDpi="0" r:id="rId1"/>
  <ignoredErrors>
    <ignoredError sqref="B4 F4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zoomScaleNormal="100" zoomScaleSheetLayoutView="100" workbookViewId="0">
      <selection activeCell="C24" sqref="C24"/>
    </sheetView>
  </sheetViews>
  <sheetFormatPr defaultRowHeight="12.75" x14ac:dyDescent="0.2"/>
  <cols>
    <col min="1" max="1" width="4.85546875" customWidth="1"/>
    <col min="2" max="2" width="11.7109375" customWidth="1"/>
    <col min="3" max="3" width="32.140625" customWidth="1"/>
    <col min="4" max="4" width="22.7109375" customWidth="1"/>
    <col min="5" max="5" width="5.28515625" customWidth="1"/>
    <col min="6" max="6" width="15.140625" customWidth="1"/>
  </cols>
  <sheetData>
    <row r="1" spans="1:6" x14ac:dyDescent="0.2">
      <c r="A1">
        <v>4</v>
      </c>
    </row>
    <row r="2" spans="1:6" ht="18" x14ac:dyDescent="0.25">
      <c r="A2" s="90" t="s">
        <v>231</v>
      </c>
      <c r="B2" s="90"/>
      <c r="C2" s="90"/>
      <c r="D2" s="90"/>
      <c r="E2" s="90"/>
      <c r="F2" s="90"/>
    </row>
    <row r="3" spans="1:6" ht="23.25" x14ac:dyDescent="0.35">
      <c r="A3" s="89" t="s">
        <v>251</v>
      </c>
      <c r="B3" s="89"/>
      <c r="C3" s="89"/>
      <c r="D3" s="89"/>
      <c r="E3" s="89"/>
      <c r="F3" s="89"/>
    </row>
    <row r="4" spans="1:6" x14ac:dyDescent="0.2">
      <c r="A4" s="6" t="s">
        <v>0</v>
      </c>
      <c r="B4" s="110">
        <f>+'2Fees'!C4</f>
        <v>0</v>
      </c>
      <c r="C4" s="111"/>
      <c r="D4" s="112"/>
      <c r="E4" s="6" t="s">
        <v>1</v>
      </c>
      <c r="F4" s="81">
        <f>+'2Fees'!J4</f>
        <v>0</v>
      </c>
    </row>
    <row r="5" spans="1:6" x14ac:dyDescent="0.2">
      <c r="A5" s="12"/>
      <c r="B5" s="12"/>
      <c r="C5" s="12"/>
      <c r="D5" s="12"/>
      <c r="E5" s="103"/>
      <c r="F5" s="104"/>
    </row>
    <row r="6" spans="1:6" x14ac:dyDescent="0.2">
      <c r="A6" s="16"/>
      <c r="B6" s="16"/>
      <c r="C6" s="16"/>
      <c r="D6" s="17" t="s">
        <v>102</v>
      </c>
      <c r="E6" s="113" t="s">
        <v>103</v>
      </c>
      <c r="F6" s="113"/>
    </row>
    <row r="7" spans="1:6" x14ac:dyDescent="0.2">
      <c r="A7" s="20" t="s">
        <v>97</v>
      </c>
      <c r="B7" s="19" t="s">
        <v>179</v>
      </c>
      <c r="C7" s="32"/>
      <c r="D7" s="33">
        <f>+'1Revs'!F60</f>
        <v>0</v>
      </c>
      <c r="E7" s="117" t="s">
        <v>248</v>
      </c>
      <c r="F7" s="116"/>
    </row>
    <row r="8" spans="1:6" x14ac:dyDescent="0.2">
      <c r="A8" s="6" t="s">
        <v>98</v>
      </c>
      <c r="B8" s="7" t="s">
        <v>180</v>
      </c>
      <c r="C8" s="32"/>
      <c r="D8" s="33">
        <f>+'3Exclusions'!D35</f>
        <v>0</v>
      </c>
      <c r="E8" s="117" t="s">
        <v>232</v>
      </c>
      <c r="F8" s="116"/>
    </row>
    <row r="9" spans="1:6" x14ac:dyDescent="0.2">
      <c r="A9" s="20" t="s">
        <v>99</v>
      </c>
      <c r="B9" s="7" t="s">
        <v>183</v>
      </c>
      <c r="C9" s="32"/>
      <c r="D9" s="33">
        <f>+D7-D8</f>
        <v>0</v>
      </c>
      <c r="E9" s="103" t="s">
        <v>104</v>
      </c>
      <c r="F9" s="104"/>
    </row>
    <row r="10" spans="1:6" x14ac:dyDescent="0.2">
      <c r="A10" s="6"/>
      <c r="B10" s="12"/>
      <c r="C10" s="114"/>
      <c r="D10" s="114"/>
      <c r="E10" s="103"/>
      <c r="F10" s="104"/>
    </row>
    <row r="11" spans="1:6" x14ac:dyDescent="0.2">
      <c r="A11" s="6" t="s">
        <v>100</v>
      </c>
      <c r="B11" s="7" t="s">
        <v>188</v>
      </c>
      <c r="C11" s="32"/>
      <c r="D11" s="33">
        <f>+'1Revs'!H68</f>
        <v>0</v>
      </c>
      <c r="E11" s="115" t="s">
        <v>247</v>
      </c>
      <c r="F11" s="116"/>
    </row>
    <row r="12" spans="1:6" x14ac:dyDescent="0.2">
      <c r="A12" s="6"/>
      <c r="B12" s="7"/>
      <c r="C12" s="32"/>
      <c r="D12" s="41"/>
      <c r="E12" s="103"/>
      <c r="F12" s="104"/>
    </row>
    <row r="13" spans="1:6" x14ac:dyDescent="0.2">
      <c r="A13" s="6" t="s">
        <v>105</v>
      </c>
      <c r="B13" s="22" t="s">
        <v>181</v>
      </c>
      <c r="C13" s="32"/>
      <c r="D13" s="43" t="str">
        <f>IFERROR(D9/D11,"")</f>
        <v/>
      </c>
      <c r="E13" s="103" t="s">
        <v>189</v>
      </c>
      <c r="F13" s="104"/>
    </row>
    <row r="14" spans="1:6" ht="18" customHeight="1" x14ac:dyDescent="0.2">
      <c r="A14" s="6"/>
      <c r="B14" s="12"/>
      <c r="C14" s="114"/>
      <c r="D14" s="114"/>
      <c r="E14" s="103"/>
      <c r="F14" s="104"/>
    </row>
    <row r="15" spans="1:6" x14ac:dyDescent="0.2">
      <c r="A15" s="6" t="s">
        <v>182</v>
      </c>
      <c r="B15" s="22" t="s">
        <v>250</v>
      </c>
      <c r="C15" s="32"/>
      <c r="D15" s="73"/>
      <c r="E15" s="103"/>
      <c r="F15" s="104"/>
    </row>
    <row r="16" spans="1:6" ht="21" customHeight="1" x14ac:dyDescent="0.2">
      <c r="A16" s="6"/>
      <c r="B16" s="12"/>
      <c r="C16" s="114"/>
      <c r="D16" s="114"/>
      <c r="E16" s="103"/>
      <c r="F16" s="104"/>
    </row>
    <row r="17" spans="1:6" x14ac:dyDescent="0.2">
      <c r="A17" s="6" t="s">
        <v>186</v>
      </c>
      <c r="B17" s="22" t="s">
        <v>252</v>
      </c>
      <c r="C17" s="32"/>
      <c r="D17" s="33" t="str">
        <f>IFERROR(D13*D15,"")</f>
        <v/>
      </c>
      <c r="E17" s="103" t="s">
        <v>187</v>
      </c>
      <c r="F17" s="104"/>
    </row>
    <row r="18" spans="1:6" x14ac:dyDescent="0.2">
      <c r="A18" s="6"/>
      <c r="B18" s="88"/>
      <c r="C18" s="88"/>
      <c r="D18" s="88"/>
      <c r="E18" s="103"/>
      <c r="F18" s="104"/>
    </row>
    <row r="19" spans="1:6" x14ac:dyDescent="0.2">
      <c r="A19" s="83"/>
      <c r="B19" s="88"/>
      <c r="C19" s="88" t="s">
        <v>259</v>
      </c>
      <c r="D19" s="88"/>
      <c r="E19" s="84"/>
      <c r="F19" s="85"/>
    </row>
    <row r="20" spans="1:6" x14ac:dyDescent="0.2">
      <c r="B20" s="2" t="s">
        <v>90</v>
      </c>
    </row>
  </sheetData>
  <sheetProtection algorithmName="SHA-512" hashValue="PLUKHNoNJxIoHKqGsVjk5Ky2lUl8KaHfwr4feijv2z2hHpfSAf+co/z9pDsyz7txXY6ZPWeVQkfhDhID3Vnglw==" saltValue="+UWrGUFvO4K4p3dpQmxbnQ==" spinCount="100000" sheet="1" objects="1" scenarios="1"/>
  <mergeCells count="20">
    <mergeCell ref="E11:F11"/>
    <mergeCell ref="A2:F2"/>
    <mergeCell ref="A3:F3"/>
    <mergeCell ref="B4:D4"/>
    <mergeCell ref="E5:F5"/>
    <mergeCell ref="E6:F6"/>
    <mergeCell ref="E7:F7"/>
    <mergeCell ref="E8:F8"/>
    <mergeCell ref="E9:F9"/>
    <mergeCell ref="C10:D10"/>
    <mergeCell ref="E10:F10"/>
    <mergeCell ref="E17:F17"/>
    <mergeCell ref="E18:F18"/>
    <mergeCell ref="E12:F12"/>
    <mergeCell ref="E13:F13"/>
    <mergeCell ref="C14:D14"/>
    <mergeCell ref="E14:F14"/>
    <mergeCell ref="E15:F15"/>
    <mergeCell ref="C16:D16"/>
    <mergeCell ref="E16:F16"/>
  </mergeCells>
  <pageMargins left="0.7" right="0.7" top="0.75" bottom="0.75" header="0.3" footer="0.3"/>
  <pageSetup orientation="portrait" horizontalDpi="4294967294" verticalDpi="0" r:id="rId1"/>
  <ignoredErrors>
    <ignoredError sqref="F4 B4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1"/>
  <sheetViews>
    <sheetView topLeftCell="A13" zoomScaleNormal="100" zoomScaleSheetLayoutView="100" workbookViewId="0">
      <selection activeCell="D45" sqref="D45"/>
    </sheetView>
  </sheetViews>
  <sheetFormatPr defaultRowHeight="12.75" x14ac:dyDescent="0.2"/>
  <cols>
    <col min="1" max="1" width="12" style="1" customWidth="1"/>
    <col min="2" max="2" width="6.7109375" customWidth="1"/>
    <col min="3" max="3" width="11.28515625" customWidth="1"/>
    <col min="4" max="4" width="12.140625" customWidth="1"/>
    <col min="5" max="5" width="6.7109375" customWidth="1"/>
    <col min="6" max="6" width="11.140625" customWidth="1"/>
    <col min="7" max="7" width="12" customWidth="1"/>
    <col min="9" max="9" width="10.28515625" customWidth="1"/>
    <col min="10" max="10" width="3" customWidth="1"/>
    <col min="13" max="13" width="3" bestFit="1" customWidth="1"/>
  </cols>
  <sheetData>
    <row r="1" spans="1:10" x14ac:dyDescent="0.2">
      <c r="A1" s="1">
        <v>5</v>
      </c>
    </row>
    <row r="2" spans="1:10" s="4" customFormat="1" ht="18" x14ac:dyDescent="0.25">
      <c r="A2" s="90" t="s">
        <v>230</v>
      </c>
      <c r="B2" s="90"/>
      <c r="C2" s="90"/>
      <c r="D2" s="90"/>
      <c r="E2" s="90"/>
      <c r="F2" s="90"/>
      <c r="G2" s="90"/>
      <c r="H2" s="90"/>
      <c r="I2" s="90"/>
      <c r="J2" s="66"/>
    </row>
    <row r="3" spans="1:10" ht="23.25" x14ac:dyDescent="0.35">
      <c r="A3" s="89" t="s">
        <v>93</v>
      </c>
      <c r="B3" s="89"/>
      <c r="C3" s="89"/>
      <c r="D3" s="89"/>
      <c r="E3" s="89"/>
      <c r="F3" s="89"/>
      <c r="G3" s="89"/>
      <c r="H3" s="89"/>
      <c r="I3" s="89"/>
      <c r="J3" s="11"/>
    </row>
    <row r="4" spans="1:10" x14ac:dyDescent="0.2">
      <c r="A4" s="5"/>
      <c r="B4" s="6" t="s">
        <v>0</v>
      </c>
      <c r="C4" s="110">
        <f>+'2Fees'!C4</f>
        <v>0</v>
      </c>
      <c r="D4" s="111"/>
      <c r="E4" s="111"/>
      <c r="F4" s="111"/>
      <c r="G4" s="112"/>
      <c r="H4" s="7"/>
      <c r="I4" s="7"/>
      <c r="J4" s="7"/>
    </row>
    <row r="5" spans="1:10" ht="6" customHeight="1" x14ac:dyDescent="0.2">
      <c r="A5" s="5"/>
      <c r="B5" s="7"/>
      <c r="C5" s="7"/>
      <c r="D5" s="7"/>
      <c r="E5" s="7"/>
      <c r="F5" s="7"/>
      <c r="G5" s="7"/>
      <c r="H5" s="7"/>
      <c r="I5" s="7"/>
      <c r="J5" s="7"/>
    </row>
    <row r="6" spans="1:10" ht="25.5" x14ac:dyDescent="0.2">
      <c r="A6" s="10" t="s">
        <v>177</v>
      </c>
      <c r="B6" s="29" t="s">
        <v>86</v>
      </c>
      <c r="C6" s="10" t="s">
        <v>87</v>
      </c>
      <c r="D6" s="10" t="s">
        <v>225</v>
      </c>
      <c r="E6" s="29" t="s">
        <v>86</v>
      </c>
      <c r="F6" s="10" t="s">
        <v>87</v>
      </c>
      <c r="G6" s="47" t="s">
        <v>225</v>
      </c>
      <c r="H6" s="10" t="s">
        <v>88</v>
      </c>
      <c r="I6" s="10" t="s">
        <v>89</v>
      </c>
      <c r="J6" s="7"/>
    </row>
    <row r="7" spans="1:10" x14ac:dyDescent="0.2">
      <c r="A7" s="5" t="s">
        <v>51</v>
      </c>
      <c r="B7" s="6">
        <v>1985</v>
      </c>
      <c r="C7" s="76"/>
      <c r="D7" s="76"/>
      <c r="E7" s="6">
        <v>1986</v>
      </c>
      <c r="F7" s="76"/>
      <c r="G7" s="76"/>
      <c r="H7" s="28" t="str">
        <f>IFERROR(F7/C7-1,"")</f>
        <v/>
      </c>
      <c r="I7" s="28" t="str">
        <f>IFERROR(G7/D7-1,"")</f>
        <v/>
      </c>
      <c r="J7" s="7"/>
    </row>
    <row r="8" spans="1:10" x14ac:dyDescent="0.2">
      <c r="A8" s="5" t="s">
        <v>52</v>
      </c>
      <c r="B8" s="6">
        <v>1986</v>
      </c>
      <c r="C8" s="33">
        <f>IFERROR(F7,"")</f>
        <v>0</v>
      </c>
      <c r="D8" s="33">
        <f>IFERROR(G7,"")</f>
        <v>0</v>
      </c>
      <c r="E8" s="6">
        <v>1987</v>
      </c>
      <c r="F8" s="76"/>
      <c r="G8" s="76"/>
      <c r="H8" s="28" t="str">
        <f t="shared" ref="H8:H47" si="0">IFERROR(F8/C8-1,"")</f>
        <v/>
      </c>
      <c r="I8" s="28" t="str">
        <f t="shared" ref="I8:I47" si="1">IFERROR(G8/D8-1,"")</f>
        <v/>
      </c>
      <c r="J8" s="7"/>
    </row>
    <row r="9" spans="1:10" x14ac:dyDescent="0.2">
      <c r="A9" s="5" t="s">
        <v>53</v>
      </c>
      <c r="B9" s="6">
        <v>1987</v>
      </c>
      <c r="C9" s="33">
        <f t="shared" ref="C9:C40" si="2">IFERROR(F8,"")</f>
        <v>0</v>
      </c>
      <c r="D9" s="33">
        <f t="shared" ref="D9:D40" si="3">IFERROR(G8,"")</f>
        <v>0</v>
      </c>
      <c r="E9" s="6">
        <v>1988</v>
      </c>
      <c r="F9" s="76"/>
      <c r="G9" s="76"/>
      <c r="H9" s="28" t="str">
        <f t="shared" si="0"/>
        <v/>
      </c>
      <c r="I9" s="28" t="str">
        <f t="shared" si="1"/>
        <v/>
      </c>
      <c r="J9" s="7"/>
    </row>
    <row r="10" spans="1:10" x14ac:dyDescent="0.2">
      <c r="A10" s="5" t="s">
        <v>54</v>
      </c>
      <c r="B10" s="6">
        <v>1988</v>
      </c>
      <c r="C10" s="33">
        <f t="shared" si="2"/>
        <v>0</v>
      </c>
      <c r="D10" s="33">
        <f t="shared" si="3"/>
        <v>0</v>
      </c>
      <c r="E10" s="6">
        <v>1989</v>
      </c>
      <c r="F10" s="76"/>
      <c r="G10" s="76"/>
      <c r="H10" s="28" t="str">
        <f t="shared" si="0"/>
        <v/>
      </c>
      <c r="I10" s="28" t="str">
        <f t="shared" si="1"/>
        <v/>
      </c>
      <c r="J10" s="7"/>
    </row>
    <row r="11" spans="1:10" x14ac:dyDescent="0.2">
      <c r="A11" s="5" t="s">
        <v>55</v>
      </c>
      <c r="B11" s="6">
        <v>1989</v>
      </c>
      <c r="C11" s="33">
        <f t="shared" si="2"/>
        <v>0</v>
      </c>
      <c r="D11" s="33">
        <f t="shared" si="3"/>
        <v>0</v>
      </c>
      <c r="E11" s="6">
        <v>1990</v>
      </c>
      <c r="F11" s="76"/>
      <c r="G11" s="76"/>
      <c r="H11" s="28" t="str">
        <f t="shared" si="0"/>
        <v/>
      </c>
      <c r="I11" s="28" t="str">
        <f t="shared" si="1"/>
        <v/>
      </c>
      <c r="J11" s="7"/>
    </row>
    <row r="12" spans="1:10" x14ac:dyDescent="0.2">
      <c r="A12" s="5" t="s">
        <v>56</v>
      </c>
      <c r="B12" s="6">
        <v>1990</v>
      </c>
      <c r="C12" s="33">
        <f t="shared" si="2"/>
        <v>0</v>
      </c>
      <c r="D12" s="33">
        <f t="shared" si="3"/>
        <v>0</v>
      </c>
      <c r="E12" s="6">
        <v>1991</v>
      </c>
      <c r="F12" s="76"/>
      <c r="G12" s="76"/>
      <c r="H12" s="28" t="str">
        <f t="shared" si="0"/>
        <v/>
      </c>
      <c r="I12" s="28" t="str">
        <f t="shared" si="1"/>
        <v/>
      </c>
      <c r="J12" s="7"/>
    </row>
    <row r="13" spans="1:10" x14ac:dyDescent="0.2">
      <c r="A13" s="5" t="s">
        <v>57</v>
      </c>
      <c r="B13" s="6">
        <v>1991</v>
      </c>
      <c r="C13" s="33">
        <f t="shared" si="2"/>
        <v>0</v>
      </c>
      <c r="D13" s="33">
        <f t="shared" si="3"/>
        <v>0</v>
      </c>
      <c r="E13" s="6">
        <v>1992</v>
      </c>
      <c r="F13" s="76"/>
      <c r="G13" s="76"/>
      <c r="H13" s="28" t="str">
        <f t="shared" si="0"/>
        <v/>
      </c>
      <c r="I13" s="28" t="str">
        <f t="shared" si="1"/>
        <v/>
      </c>
      <c r="J13" s="7"/>
    </row>
    <row r="14" spans="1:10" x14ac:dyDescent="0.2">
      <c r="A14" s="5" t="s">
        <v>58</v>
      </c>
      <c r="B14" s="6">
        <v>1992</v>
      </c>
      <c r="C14" s="33">
        <f t="shared" si="2"/>
        <v>0</v>
      </c>
      <c r="D14" s="33">
        <f t="shared" si="3"/>
        <v>0</v>
      </c>
      <c r="E14" s="6">
        <v>1993</v>
      </c>
      <c r="F14" s="76"/>
      <c r="G14" s="76"/>
      <c r="H14" s="28" t="str">
        <f t="shared" si="0"/>
        <v/>
      </c>
      <c r="I14" s="28" t="str">
        <f t="shared" si="1"/>
        <v/>
      </c>
      <c r="J14" s="7"/>
    </row>
    <row r="15" spans="1:10" x14ac:dyDescent="0.2">
      <c r="A15" s="5" t="s">
        <v>59</v>
      </c>
      <c r="B15" s="6">
        <v>1993</v>
      </c>
      <c r="C15" s="33">
        <f t="shared" si="2"/>
        <v>0</v>
      </c>
      <c r="D15" s="33">
        <f t="shared" si="3"/>
        <v>0</v>
      </c>
      <c r="E15" s="6">
        <v>1994</v>
      </c>
      <c r="F15" s="76"/>
      <c r="G15" s="76"/>
      <c r="H15" s="28" t="str">
        <f t="shared" si="0"/>
        <v/>
      </c>
      <c r="I15" s="28" t="str">
        <f t="shared" si="1"/>
        <v/>
      </c>
      <c r="J15" s="7"/>
    </row>
    <row r="16" spans="1:10" x14ac:dyDescent="0.2">
      <c r="A16" s="5" t="s">
        <v>60</v>
      </c>
      <c r="B16" s="6">
        <v>1994</v>
      </c>
      <c r="C16" s="33">
        <f t="shared" si="2"/>
        <v>0</v>
      </c>
      <c r="D16" s="33">
        <f t="shared" si="3"/>
        <v>0</v>
      </c>
      <c r="E16" s="6">
        <v>1995</v>
      </c>
      <c r="F16" s="76"/>
      <c r="G16" s="76"/>
      <c r="H16" s="28" t="str">
        <f t="shared" si="0"/>
        <v/>
      </c>
      <c r="I16" s="28" t="str">
        <f t="shared" si="1"/>
        <v/>
      </c>
      <c r="J16" s="7"/>
    </row>
    <row r="17" spans="1:13" x14ac:dyDescent="0.2">
      <c r="A17" s="5" t="s">
        <v>61</v>
      </c>
      <c r="B17" s="6">
        <v>1995</v>
      </c>
      <c r="C17" s="33">
        <f t="shared" si="2"/>
        <v>0</v>
      </c>
      <c r="D17" s="33">
        <f t="shared" si="3"/>
        <v>0</v>
      </c>
      <c r="E17" s="6">
        <v>1996</v>
      </c>
      <c r="F17" s="76"/>
      <c r="G17" s="76"/>
      <c r="H17" s="28" t="str">
        <f t="shared" si="0"/>
        <v/>
      </c>
      <c r="I17" s="28" t="str">
        <f t="shared" si="1"/>
        <v/>
      </c>
      <c r="J17" s="7"/>
    </row>
    <row r="18" spans="1:13" x14ac:dyDescent="0.2">
      <c r="A18" s="5" t="s">
        <v>62</v>
      </c>
      <c r="B18" s="6">
        <v>1996</v>
      </c>
      <c r="C18" s="33">
        <f t="shared" si="2"/>
        <v>0</v>
      </c>
      <c r="D18" s="33">
        <f t="shared" si="3"/>
        <v>0</v>
      </c>
      <c r="E18" s="6">
        <v>1997</v>
      </c>
      <c r="F18" s="76"/>
      <c r="G18" s="76"/>
      <c r="H18" s="28" t="str">
        <f t="shared" si="0"/>
        <v/>
      </c>
      <c r="I18" s="28" t="str">
        <f t="shared" si="1"/>
        <v/>
      </c>
      <c r="J18" s="7"/>
    </row>
    <row r="19" spans="1:13" x14ac:dyDescent="0.2">
      <c r="A19" s="5" t="s">
        <v>63</v>
      </c>
      <c r="B19" s="6">
        <v>1997</v>
      </c>
      <c r="C19" s="33">
        <f t="shared" si="2"/>
        <v>0</v>
      </c>
      <c r="D19" s="33">
        <f t="shared" si="3"/>
        <v>0</v>
      </c>
      <c r="E19" s="6">
        <v>1998</v>
      </c>
      <c r="F19" s="76"/>
      <c r="G19" s="76"/>
      <c r="H19" s="28" t="str">
        <f t="shared" si="0"/>
        <v/>
      </c>
      <c r="I19" s="28" t="str">
        <f t="shared" si="1"/>
        <v/>
      </c>
      <c r="J19" s="7"/>
    </row>
    <row r="20" spans="1:13" x14ac:dyDescent="0.2">
      <c r="A20" s="5" t="s">
        <v>64</v>
      </c>
      <c r="B20" s="6">
        <v>1998</v>
      </c>
      <c r="C20" s="33">
        <f t="shared" si="2"/>
        <v>0</v>
      </c>
      <c r="D20" s="33">
        <f t="shared" si="3"/>
        <v>0</v>
      </c>
      <c r="E20" s="6">
        <v>1999</v>
      </c>
      <c r="F20" s="76"/>
      <c r="G20" s="76"/>
      <c r="H20" s="28" t="str">
        <f t="shared" si="0"/>
        <v/>
      </c>
      <c r="I20" s="28" t="str">
        <f t="shared" si="1"/>
        <v/>
      </c>
      <c r="J20" s="7"/>
      <c r="M20" s="3"/>
    </row>
    <row r="21" spans="1:13" x14ac:dyDescent="0.2">
      <c r="A21" s="5" t="s">
        <v>65</v>
      </c>
      <c r="B21" s="6">
        <v>1999</v>
      </c>
      <c r="C21" s="33">
        <f t="shared" si="2"/>
        <v>0</v>
      </c>
      <c r="D21" s="33">
        <f t="shared" si="3"/>
        <v>0</v>
      </c>
      <c r="E21" s="6">
        <v>2000</v>
      </c>
      <c r="F21" s="76"/>
      <c r="G21" s="76"/>
      <c r="H21" s="28" t="str">
        <f t="shared" si="0"/>
        <v/>
      </c>
      <c r="I21" s="28" t="str">
        <f t="shared" si="1"/>
        <v/>
      </c>
      <c r="J21" s="7"/>
      <c r="M21" s="3"/>
    </row>
    <row r="22" spans="1:13" x14ac:dyDescent="0.2">
      <c r="A22" s="5" t="s">
        <v>66</v>
      </c>
      <c r="B22" s="6">
        <v>2000</v>
      </c>
      <c r="C22" s="33">
        <f t="shared" si="2"/>
        <v>0</v>
      </c>
      <c r="D22" s="33">
        <f t="shared" si="3"/>
        <v>0</v>
      </c>
      <c r="E22" s="6">
        <v>2001</v>
      </c>
      <c r="F22" s="76"/>
      <c r="G22" s="76"/>
      <c r="H22" s="28" t="str">
        <f t="shared" si="0"/>
        <v/>
      </c>
      <c r="I22" s="28" t="str">
        <f t="shared" si="1"/>
        <v/>
      </c>
      <c r="J22" s="7"/>
      <c r="M22" s="3"/>
    </row>
    <row r="23" spans="1:13" x14ac:dyDescent="0.2">
      <c r="A23" s="5" t="s">
        <v>67</v>
      </c>
      <c r="B23" s="6">
        <v>2001</v>
      </c>
      <c r="C23" s="33">
        <f t="shared" si="2"/>
        <v>0</v>
      </c>
      <c r="D23" s="33">
        <f t="shared" si="3"/>
        <v>0</v>
      </c>
      <c r="E23" s="6">
        <v>2002</v>
      </c>
      <c r="F23" s="76"/>
      <c r="G23" s="76"/>
      <c r="H23" s="28" t="str">
        <f t="shared" si="0"/>
        <v/>
      </c>
      <c r="I23" s="28" t="str">
        <f t="shared" si="1"/>
        <v/>
      </c>
      <c r="J23" s="7"/>
      <c r="M23" s="3"/>
    </row>
    <row r="24" spans="1:13" x14ac:dyDescent="0.2">
      <c r="A24" s="5" t="s">
        <v>68</v>
      </c>
      <c r="B24" s="6">
        <v>2002</v>
      </c>
      <c r="C24" s="33">
        <f t="shared" si="2"/>
        <v>0</v>
      </c>
      <c r="D24" s="33">
        <f t="shared" si="3"/>
        <v>0</v>
      </c>
      <c r="E24" s="6">
        <v>2003</v>
      </c>
      <c r="F24" s="76"/>
      <c r="G24" s="76"/>
      <c r="H24" s="28" t="str">
        <f t="shared" si="0"/>
        <v/>
      </c>
      <c r="I24" s="28" t="str">
        <f t="shared" si="1"/>
        <v/>
      </c>
      <c r="J24" s="7"/>
      <c r="M24" s="3"/>
    </row>
    <row r="25" spans="1:13" x14ac:dyDescent="0.2">
      <c r="A25" s="5" t="s">
        <v>69</v>
      </c>
      <c r="B25" s="6">
        <v>2003</v>
      </c>
      <c r="C25" s="33">
        <f t="shared" si="2"/>
        <v>0</v>
      </c>
      <c r="D25" s="33">
        <f t="shared" si="3"/>
        <v>0</v>
      </c>
      <c r="E25" s="6">
        <v>2004</v>
      </c>
      <c r="F25" s="76"/>
      <c r="G25" s="76"/>
      <c r="H25" s="28" t="str">
        <f t="shared" si="0"/>
        <v/>
      </c>
      <c r="I25" s="28" t="str">
        <f t="shared" si="1"/>
        <v/>
      </c>
      <c r="J25" s="7"/>
      <c r="M25" s="3"/>
    </row>
    <row r="26" spans="1:13" x14ac:dyDescent="0.2">
      <c r="A26" s="5" t="s">
        <v>70</v>
      </c>
      <c r="B26" s="6">
        <v>2004</v>
      </c>
      <c r="C26" s="33">
        <f t="shared" si="2"/>
        <v>0</v>
      </c>
      <c r="D26" s="33">
        <f t="shared" si="3"/>
        <v>0</v>
      </c>
      <c r="E26" s="6">
        <v>2005</v>
      </c>
      <c r="F26" s="76"/>
      <c r="G26" s="76"/>
      <c r="H26" s="28" t="str">
        <f t="shared" si="0"/>
        <v/>
      </c>
      <c r="I26" s="28" t="str">
        <f t="shared" si="1"/>
        <v/>
      </c>
      <c r="J26" s="7"/>
      <c r="M26" s="3"/>
    </row>
    <row r="27" spans="1:13" x14ac:dyDescent="0.2">
      <c r="A27" s="5" t="s">
        <v>71</v>
      </c>
      <c r="B27" s="6">
        <v>2005</v>
      </c>
      <c r="C27" s="33">
        <f t="shared" si="2"/>
        <v>0</v>
      </c>
      <c r="D27" s="33">
        <f t="shared" si="3"/>
        <v>0</v>
      </c>
      <c r="E27" s="6">
        <v>2006</v>
      </c>
      <c r="F27" s="76"/>
      <c r="G27" s="76"/>
      <c r="H27" s="28" t="str">
        <f t="shared" si="0"/>
        <v/>
      </c>
      <c r="I27" s="28" t="str">
        <f t="shared" si="1"/>
        <v/>
      </c>
      <c r="J27" s="7"/>
      <c r="M27" s="3"/>
    </row>
    <row r="28" spans="1:13" x14ac:dyDescent="0.2">
      <c r="A28" s="5" t="s">
        <v>72</v>
      </c>
      <c r="B28" s="6">
        <v>2006</v>
      </c>
      <c r="C28" s="33">
        <f t="shared" si="2"/>
        <v>0</v>
      </c>
      <c r="D28" s="33">
        <f t="shared" si="3"/>
        <v>0</v>
      </c>
      <c r="E28" s="6">
        <v>2007</v>
      </c>
      <c r="F28" s="76"/>
      <c r="G28" s="76"/>
      <c r="H28" s="28" t="str">
        <f t="shared" si="0"/>
        <v/>
      </c>
      <c r="I28" s="28" t="str">
        <f t="shared" si="1"/>
        <v/>
      </c>
      <c r="J28" s="7"/>
      <c r="M28" s="3"/>
    </row>
    <row r="29" spans="1:13" x14ac:dyDescent="0.2">
      <c r="A29" s="5" t="s">
        <v>73</v>
      </c>
      <c r="B29" s="6">
        <v>2007</v>
      </c>
      <c r="C29" s="33">
        <f t="shared" si="2"/>
        <v>0</v>
      </c>
      <c r="D29" s="33">
        <f t="shared" si="3"/>
        <v>0</v>
      </c>
      <c r="E29" s="6">
        <v>2008</v>
      </c>
      <c r="F29" s="76"/>
      <c r="G29" s="76"/>
      <c r="H29" s="28" t="str">
        <f t="shared" si="0"/>
        <v/>
      </c>
      <c r="I29" s="28" t="str">
        <f t="shared" si="1"/>
        <v/>
      </c>
      <c r="J29" s="7"/>
      <c r="M29" s="3"/>
    </row>
    <row r="30" spans="1:13" x14ac:dyDescent="0.2">
      <c r="A30" s="5" t="s">
        <v>74</v>
      </c>
      <c r="B30" s="6">
        <v>2008</v>
      </c>
      <c r="C30" s="33">
        <f t="shared" si="2"/>
        <v>0</v>
      </c>
      <c r="D30" s="33">
        <f t="shared" si="3"/>
        <v>0</v>
      </c>
      <c r="E30" s="6">
        <v>2009</v>
      </c>
      <c r="F30" s="76"/>
      <c r="G30" s="76"/>
      <c r="H30" s="28" t="str">
        <f t="shared" si="0"/>
        <v/>
      </c>
      <c r="I30" s="28" t="str">
        <f t="shared" si="1"/>
        <v/>
      </c>
      <c r="J30" s="7"/>
      <c r="M30" s="3"/>
    </row>
    <row r="31" spans="1:13" x14ac:dyDescent="0.2">
      <c r="A31" s="5" t="s">
        <v>75</v>
      </c>
      <c r="B31" s="6">
        <v>2009</v>
      </c>
      <c r="C31" s="33">
        <f t="shared" si="2"/>
        <v>0</v>
      </c>
      <c r="D31" s="33">
        <f t="shared" si="3"/>
        <v>0</v>
      </c>
      <c r="E31" s="6">
        <v>2010</v>
      </c>
      <c r="F31" s="76"/>
      <c r="G31" s="76"/>
      <c r="H31" s="28" t="str">
        <f t="shared" si="0"/>
        <v/>
      </c>
      <c r="I31" s="28" t="str">
        <f t="shared" si="1"/>
        <v/>
      </c>
      <c r="J31" s="7"/>
      <c r="M31" s="3"/>
    </row>
    <row r="32" spans="1:13" x14ac:dyDescent="0.2">
      <c r="A32" s="5" t="s">
        <v>76</v>
      </c>
      <c r="B32" s="6">
        <v>2010</v>
      </c>
      <c r="C32" s="33">
        <f t="shared" si="2"/>
        <v>0</v>
      </c>
      <c r="D32" s="33">
        <f t="shared" si="3"/>
        <v>0</v>
      </c>
      <c r="E32" s="6">
        <v>2011</v>
      </c>
      <c r="F32" s="76"/>
      <c r="G32" s="76"/>
      <c r="H32" s="28" t="str">
        <f t="shared" si="0"/>
        <v/>
      </c>
      <c r="I32" s="28" t="str">
        <f t="shared" si="1"/>
        <v/>
      </c>
      <c r="J32" s="7"/>
      <c r="M32" s="3"/>
    </row>
    <row r="33" spans="1:13" x14ac:dyDescent="0.2">
      <c r="A33" s="5" t="s">
        <v>77</v>
      </c>
      <c r="B33" s="6">
        <v>2011</v>
      </c>
      <c r="C33" s="33">
        <f t="shared" si="2"/>
        <v>0</v>
      </c>
      <c r="D33" s="33">
        <f t="shared" si="3"/>
        <v>0</v>
      </c>
      <c r="E33" s="6">
        <v>2012</v>
      </c>
      <c r="F33" s="76"/>
      <c r="G33" s="76"/>
      <c r="H33" s="28" t="str">
        <f t="shared" si="0"/>
        <v/>
      </c>
      <c r="I33" s="28" t="str">
        <f t="shared" si="1"/>
        <v/>
      </c>
      <c r="J33" s="7"/>
      <c r="M33" s="3"/>
    </row>
    <row r="34" spans="1:13" x14ac:dyDescent="0.2">
      <c r="A34" s="5" t="s">
        <v>78</v>
      </c>
      <c r="B34" s="6">
        <v>2012</v>
      </c>
      <c r="C34" s="33">
        <f t="shared" si="2"/>
        <v>0</v>
      </c>
      <c r="D34" s="33">
        <f t="shared" si="3"/>
        <v>0</v>
      </c>
      <c r="E34" s="6">
        <v>2013</v>
      </c>
      <c r="F34" s="76"/>
      <c r="G34" s="76"/>
      <c r="H34" s="28" t="str">
        <f t="shared" si="0"/>
        <v/>
      </c>
      <c r="I34" s="28" t="str">
        <f t="shared" si="1"/>
        <v/>
      </c>
      <c r="J34" s="7"/>
      <c r="M34" s="3"/>
    </row>
    <row r="35" spans="1:13" x14ac:dyDescent="0.2">
      <c r="A35" s="5" t="s">
        <v>79</v>
      </c>
      <c r="B35" s="6">
        <v>2013</v>
      </c>
      <c r="C35" s="33">
        <f t="shared" si="2"/>
        <v>0</v>
      </c>
      <c r="D35" s="33">
        <f t="shared" si="3"/>
        <v>0</v>
      </c>
      <c r="E35" s="6">
        <v>2014</v>
      </c>
      <c r="F35" s="76"/>
      <c r="G35" s="76"/>
      <c r="H35" s="28" t="str">
        <f t="shared" si="0"/>
        <v/>
      </c>
      <c r="I35" s="28" t="str">
        <f t="shared" si="1"/>
        <v/>
      </c>
      <c r="J35" s="7"/>
      <c r="M35" s="3"/>
    </row>
    <row r="36" spans="1:13" x14ac:dyDescent="0.2">
      <c r="A36" s="5" t="s">
        <v>80</v>
      </c>
      <c r="B36" s="6">
        <v>2014</v>
      </c>
      <c r="C36" s="33">
        <f t="shared" si="2"/>
        <v>0</v>
      </c>
      <c r="D36" s="33">
        <f t="shared" si="3"/>
        <v>0</v>
      </c>
      <c r="E36" s="6">
        <v>2015</v>
      </c>
      <c r="F36" s="76"/>
      <c r="G36" s="76"/>
      <c r="H36" s="28" t="str">
        <f t="shared" si="0"/>
        <v/>
      </c>
      <c r="I36" s="28" t="str">
        <f t="shared" si="1"/>
        <v/>
      </c>
      <c r="J36" s="7"/>
      <c r="M36" s="3"/>
    </row>
    <row r="37" spans="1:13" x14ac:dyDescent="0.2">
      <c r="A37" s="5" t="s">
        <v>81</v>
      </c>
      <c r="B37" s="6">
        <v>2015</v>
      </c>
      <c r="C37" s="33">
        <f t="shared" si="2"/>
        <v>0</v>
      </c>
      <c r="D37" s="33">
        <f t="shared" si="3"/>
        <v>0</v>
      </c>
      <c r="E37" s="6">
        <v>2016</v>
      </c>
      <c r="F37" s="76"/>
      <c r="G37" s="76"/>
      <c r="H37" s="28" t="str">
        <f t="shared" si="0"/>
        <v/>
      </c>
      <c r="I37" s="28" t="str">
        <f t="shared" si="1"/>
        <v/>
      </c>
      <c r="J37" s="7"/>
      <c r="M37" s="3"/>
    </row>
    <row r="38" spans="1:13" x14ac:dyDescent="0.2">
      <c r="A38" s="5" t="s">
        <v>82</v>
      </c>
      <c r="B38" s="6">
        <v>2016</v>
      </c>
      <c r="C38" s="33">
        <f t="shared" si="2"/>
        <v>0</v>
      </c>
      <c r="D38" s="33">
        <f t="shared" si="3"/>
        <v>0</v>
      </c>
      <c r="E38" s="6">
        <v>2017</v>
      </c>
      <c r="F38" s="76"/>
      <c r="G38" s="76"/>
      <c r="H38" s="28" t="str">
        <f t="shared" si="0"/>
        <v/>
      </c>
      <c r="I38" s="28" t="str">
        <f t="shared" si="1"/>
        <v/>
      </c>
      <c r="J38" s="7"/>
      <c r="M38" s="3"/>
    </row>
    <row r="39" spans="1:13" x14ac:dyDescent="0.2">
      <c r="A39" s="5" t="s">
        <v>83</v>
      </c>
      <c r="B39" s="6">
        <v>2017</v>
      </c>
      <c r="C39" s="33">
        <f t="shared" si="2"/>
        <v>0</v>
      </c>
      <c r="D39" s="33">
        <f t="shared" si="3"/>
        <v>0</v>
      </c>
      <c r="E39" s="6">
        <v>2018</v>
      </c>
      <c r="F39" s="76"/>
      <c r="G39" s="76"/>
      <c r="H39" s="28" t="str">
        <f t="shared" si="0"/>
        <v/>
      </c>
      <c r="I39" s="28" t="str">
        <f t="shared" si="1"/>
        <v/>
      </c>
      <c r="J39" s="7"/>
      <c r="M39" s="3"/>
    </row>
    <row r="40" spans="1:13" x14ac:dyDescent="0.2">
      <c r="A40" s="5" t="s">
        <v>84</v>
      </c>
      <c r="B40" s="6">
        <v>2018</v>
      </c>
      <c r="C40" s="33">
        <f t="shared" si="2"/>
        <v>0</v>
      </c>
      <c r="D40" s="33">
        <f t="shared" si="3"/>
        <v>0</v>
      </c>
      <c r="E40" s="6">
        <v>2019</v>
      </c>
      <c r="F40" s="76"/>
      <c r="G40" s="76"/>
      <c r="H40" s="28" t="str">
        <f t="shared" si="0"/>
        <v/>
      </c>
      <c r="I40" s="28" t="str">
        <f t="shared" si="1"/>
        <v/>
      </c>
      <c r="J40" s="7"/>
      <c r="M40" s="3"/>
    </row>
    <row r="41" spans="1:13" x14ac:dyDescent="0.2">
      <c r="A41" s="87" t="s">
        <v>85</v>
      </c>
      <c r="B41" s="86">
        <v>2019</v>
      </c>
      <c r="C41" s="33">
        <f t="shared" ref="C41:C47" si="4">IFERROR(F40,"")</f>
        <v>0</v>
      </c>
      <c r="D41" s="33">
        <f t="shared" ref="D41:D47" si="5">IFERROR(G40,"")</f>
        <v>0</v>
      </c>
      <c r="E41" s="86">
        <v>2020</v>
      </c>
      <c r="F41" s="76"/>
      <c r="G41" s="76"/>
      <c r="H41" s="28"/>
      <c r="I41" s="28"/>
      <c r="J41" s="7"/>
      <c r="M41" s="3"/>
    </row>
    <row r="42" spans="1:13" x14ac:dyDescent="0.2">
      <c r="A42" s="87" t="s">
        <v>260</v>
      </c>
      <c r="B42" s="86">
        <v>2020</v>
      </c>
      <c r="C42" s="33">
        <f t="shared" si="4"/>
        <v>0</v>
      </c>
      <c r="D42" s="33">
        <f t="shared" si="5"/>
        <v>0</v>
      </c>
      <c r="E42" s="86">
        <v>2021</v>
      </c>
      <c r="F42" s="76"/>
      <c r="G42" s="76"/>
      <c r="H42" s="28"/>
      <c r="I42" s="28"/>
      <c r="J42" s="7"/>
      <c r="M42" s="3"/>
    </row>
    <row r="43" spans="1:13" x14ac:dyDescent="0.2">
      <c r="A43" s="87" t="s">
        <v>261</v>
      </c>
      <c r="B43" s="86">
        <v>2021</v>
      </c>
      <c r="C43" s="33">
        <f t="shared" si="4"/>
        <v>0</v>
      </c>
      <c r="D43" s="33">
        <f t="shared" si="5"/>
        <v>0</v>
      </c>
      <c r="E43" s="86">
        <v>2022</v>
      </c>
      <c r="F43" s="76"/>
      <c r="G43" s="76"/>
      <c r="H43" s="28"/>
      <c r="I43" s="28"/>
      <c r="J43" s="7"/>
      <c r="M43" s="3"/>
    </row>
    <row r="44" spans="1:13" x14ac:dyDescent="0.2">
      <c r="A44" s="87" t="s">
        <v>262</v>
      </c>
      <c r="B44" s="86">
        <v>2022</v>
      </c>
      <c r="C44" s="33">
        <f t="shared" si="4"/>
        <v>0</v>
      </c>
      <c r="D44" s="33">
        <f t="shared" si="5"/>
        <v>0</v>
      </c>
      <c r="E44" s="86">
        <v>2023</v>
      </c>
      <c r="F44" s="76"/>
      <c r="G44" s="76"/>
      <c r="H44" s="28"/>
      <c r="I44" s="28"/>
      <c r="J44" s="7"/>
      <c r="M44" s="3"/>
    </row>
    <row r="45" spans="1:13" x14ac:dyDescent="0.2">
      <c r="A45" s="87" t="s">
        <v>263</v>
      </c>
      <c r="B45" s="86">
        <v>2023</v>
      </c>
      <c r="C45" s="33">
        <f t="shared" si="4"/>
        <v>0</v>
      </c>
      <c r="D45" s="33">
        <f t="shared" si="5"/>
        <v>0</v>
      </c>
      <c r="E45" s="86">
        <v>2024</v>
      </c>
      <c r="F45" s="76"/>
      <c r="G45" s="76"/>
      <c r="H45" s="28"/>
      <c r="I45" s="28"/>
      <c r="J45" s="7"/>
      <c r="M45" s="3"/>
    </row>
    <row r="46" spans="1:13" x14ac:dyDescent="0.2">
      <c r="A46" s="87" t="s">
        <v>264</v>
      </c>
      <c r="B46" s="86">
        <v>2024</v>
      </c>
      <c r="C46" s="33">
        <f t="shared" si="4"/>
        <v>0</v>
      </c>
      <c r="D46" s="33">
        <f t="shared" si="5"/>
        <v>0</v>
      </c>
      <c r="E46" s="86">
        <v>2025</v>
      </c>
      <c r="F46" s="76"/>
      <c r="G46" s="76"/>
      <c r="H46" s="28"/>
      <c r="I46" s="28"/>
      <c r="J46" s="7"/>
      <c r="M46" s="3"/>
    </row>
    <row r="47" spans="1:13" x14ac:dyDescent="0.2">
      <c r="A47" s="87" t="s">
        <v>265</v>
      </c>
      <c r="B47" s="86">
        <v>2025</v>
      </c>
      <c r="C47" s="33">
        <f t="shared" si="4"/>
        <v>0</v>
      </c>
      <c r="D47" s="33">
        <f t="shared" si="5"/>
        <v>0</v>
      </c>
      <c r="E47" s="86">
        <v>2026</v>
      </c>
      <c r="F47" s="76"/>
      <c r="G47" s="76"/>
      <c r="H47" s="28" t="str">
        <f t="shared" si="0"/>
        <v/>
      </c>
      <c r="I47" s="28" t="str">
        <f t="shared" si="1"/>
        <v/>
      </c>
      <c r="J47" s="7"/>
      <c r="M47" s="3"/>
    </row>
    <row r="48" spans="1:13" x14ac:dyDescent="0.2">
      <c r="A48" s="49"/>
      <c r="B48" s="64"/>
      <c r="C48" s="7"/>
      <c r="D48" s="7"/>
      <c r="E48" s="7"/>
      <c r="F48" s="32"/>
      <c r="G48" s="7"/>
      <c r="H48" s="7"/>
      <c r="I48" s="65" t="s">
        <v>240</v>
      </c>
      <c r="J48" s="7"/>
    </row>
    <row r="49" spans="1:10" x14ac:dyDescent="0.2">
      <c r="A49" s="85"/>
      <c r="B49" s="64"/>
      <c r="C49" s="7"/>
      <c r="D49" s="7"/>
      <c r="E49" s="7"/>
      <c r="F49" s="32"/>
      <c r="G49" s="7"/>
      <c r="H49" s="7"/>
      <c r="I49" s="65"/>
      <c r="J49" s="7"/>
    </row>
    <row r="50" spans="1:10" x14ac:dyDescent="0.2">
      <c r="A50" s="85"/>
      <c r="B50" s="64"/>
      <c r="C50" s="7"/>
      <c r="D50" s="88" t="s">
        <v>259</v>
      </c>
      <c r="E50" s="7"/>
      <c r="F50" s="32"/>
      <c r="G50" s="7"/>
      <c r="H50" s="7"/>
      <c r="I50" s="65"/>
      <c r="J50" s="7"/>
    </row>
    <row r="51" spans="1:10" x14ac:dyDescent="0.2">
      <c r="C51" s="2" t="s">
        <v>90</v>
      </c>
    </row>
  </sheetData>
  <sheetProtection algorithmName="SHA-512" hashValue="bdVewrhKhivOKD4+WPSNlExEt3BjROEx+KNCm6dweTY8mUSWQ3O9sLVur6ihwdVB1Vyw9J9MTA/IKkVRUk96vA==" saltValue="gGiLj+NNRswbCl84YG0Q8Q==" spinCount="100000" sheet="1" objects="1" scenarios="1"/>
  <mergeCells count="3">
    <mergeCell ref="A2:I2"/>
    <mergeCell ref="A3:I3"/>
    <mergeCell ref="C4:G4"/>
  </mergeCells>
  <pageMargins left="0.7" right="0.7" top="0.75" bottom="0.75" header="0.3" footer="0.3"/>
  <pageSetup scale="97" orientation="portrait" horizontalDpi="4294967294" verticalDpi="0" r:id="rId1"/>
  <ignoredErrors>
    <ignoredError sqref="C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2"/>
  <sheetViews>
    <sheetView tabSelected="1" zoomScaleNormal="100" zoomScaleSheetLayoutView="100" workbookViewId="0">
      <pane xSplit="21165" topLeftCell="M1"/>
      <selection activeCell="G47" sqref="G47"/>
      <selection pane="topRight" activeCell="M7" sqref="M7"/>
    </sheetView>
  </sheetViews>
  <sheetFormatPr defaultRowHeight="12.75" x14ac:dyDescent="0.2"/>
  <cols>
    <col min="1" max="1" width="11.42578125" style="1" customWidth="1"/>
    <col min="2" max="2" width="11.7109375" customWidth="1"/>
    <col min="3" max="3" width="13.140625" customWidth="1"/>
    <col min="4" max="4" width="2.28515625" customWidth="1"/>
    <col min="5" max="5" width="14.7109375" customWidth="1"/>
    <col min="6" max="6" width="11.7109375" bestFit="1" customWidth="1"/>
    <col min="7" max="7" width="16.7109375" customWidth="1"/>
    <col min="8" max="8" width="6.28515625" customWidth="1"/>
    <col min="9" max="9" width="18.7109375" customWidth="1"/>
    <col min="10" max="10" width="2" customWidth="1"/>
  </cols>
  <sheetData>
    <row r="1" spans="1:12" x14ac:dyDescent="0.2">
      <c r="A1" s="1">
        <v>6</v>
      </c>
    </row>
    <row r="2" spans="1:12" s="4" customFormat="1" ht="15.75" customHeight="1" x14ac:dyDescent="0.25">
      <c r="A2" s="90" t="s">
        <v>229</v>
      </c>
      <c r="B2" s="90"/>
      <c r="C2" s="90"/>
      <c r="D2" s="90"/>
      <c r="E2" s="90"/>
      <c r="F2" s="90"/>
      <c r="G2" s="90"/>
      <c r="H2" s="90"/>
      <c r="I2" s="90"/>
      <c r="J2" s="90"/>
    </row>
    <row r="3" spans="1:12" ht="21" customHeight="1" x14ac:dyDescent="0.35">
      <c r="A3" s="89" t="s">
        <v>133</v>
      </c>
      <c r="B3" s="89"/>
      <c r="C3" s="89"/>
      <c r="D3" s="89"/>
      <c r="E3" s="89"/>
      <c r="F3" s="89"/>
      <c r="G3" s="89"/>
      <c r="H3" s="89"/>
      <c r="I3" s="89"/>
      <c r="J3" s="89"/>
    </row>
    <row r="4" spans="1:12" x14ac:dyDescent="0.2">
      <c r="A4" s="6" t="s">
        <v>0</v>
      </c>
      <c r="B4" s="110">
        <f>+'2Fees'!C4</f>
        <v>0</v>
      </c>
      <c r="C4" s="111"/>
      <c r="D4" s="111"/>
      <c r="E4" s="112"/>
      <c r="F4" s="7"/>
      <c r="G4" s="7"/>
      <c r="H4" s="7"/>
      <c r="I4" s="7"/>
      <c r="J4" s="7"/>
    </row>
    <row r="5" spans="1:12" ht="6" customHeight="1" x14ac:dyDescent="0.2">
      <c r="A5" s="5"/>
      <c r="B5" s="7"/>
      <c r="C5" s="7"/>
      <c r="D5" s="7"/>
      <c r="E5" s="7"/>
      <c r="F5" s="7"/>
      <c r="G5" s="7"/>
      <c r="H5" s="7"/>
      <c r="I5" s="7"/>
      <c r="J5" s="7"/>
    </row>
    <row r="6" spans="1:12" ht="12" customHeight="1" x14ac:dyDescent="0.2">
      <c r="A6" s="49"/>
      <c r="B6" s="68" t="s">
        <v>94</v>
      </c>
      <c r="C6" s="67"/>
      <c r="D6" s="67"/>
      <c r="E6" s="68" t="s">
        <v>95</v>
      </c>
      <c r="F6" s="67"/>
      <c r="G6" s="68" t="s">
        <v>96</v>
      </c>
      <c r="H6" s="67"/>
      <c r="I6" s="68" t="s">
        <v>219</v>
      </c>
      <c r="J6" s="7"/>
    </row>
    <row r="7" spans="1:12" ht="16.5" customHeight="1" x14ac:dyDescent="0.3">
      <c r="A7" s="5"/>
      <c r="B7" s="120" t="s">
        <v>137</v>
      </c>
      <c r="C7" s="7"/>
      <c r="D7" s="7"/>
      <c r="E7" s="26" t="s">
        <v>175</v>
      </c>
      <c r="F7" s="27"/>
      <c r="G7" s="26" t="s">
        <v>176</v>
      </c>
      <c r="H7" s="7"/>
      <c r="I7" s="69" t="s">
        <v>244</v>
      </c>
      <c r="J7" s="7"/>
    </row>
    <row r="8" spans="1:12" ht="62.25" customHeight="1" x14ac:dyDescent="0.2">
      <c r="A8" s="10" t="s">
        <v>136</v>
      </c>
      <c r="B8" s="120"/>
      <c r="C8" s="9" t="s">
        <v>138</v>
      </c>
      <c r="D8" s="9"/>
      <c r="E8" s="10" t="s">
        <v>241</v>
      </c>
      <c r="F8" s="25" t="s">
        <v>173</v>
      </c>
      <c r="G8" s="10" t="s">
        <v>242</v>
      </c>
      <c r="H8" s="25" t="s">
        <v>174</v>
      </c>
      <c r="I8" s="119" t="s">
        <v>243</v>
      </c>
      <c r="J8" s="7"/>
    </row>
    <row r="9" spans="1:12" ht="25.5" x14ac:dyDescent="0.2">
      <c r="A9" s="8"/>
      <c r="B9" s="118" t="s">
        <v>134</v>
      </c>
      <c r="C9" s="118"/>
      <c r="D9" s="9"/>
      <c r="E9" s="23" t="s">
        <v>135</v>
      </c>
      <c r="F9" s="10"/>
      <c r="G9" s="23" t="s">
        <v>135</v>
      </c>
      <c r="H9" s="10"/>
      <c r="I9" s="119"/>
      <c r="J9" s="7"/>
    </row>
    <row r="10" spans="1:12" ht="13.5" x14ac:dyDescent="0.25">
      <c r="A10" s="5" t="s">
        <v>52</v>
      </c>
      <c r="B10" s="48">
        <v>3.4700000000000002E-2</v>
      </c>
      <c r="C10" s="24">
        <v>31898</v>
      </c>
      <c r="D10" s="5"/>
      <c r="E10" s="71"/>
      <c r="F10" s="5" t="s">
        <v>139</v>
      </c>
      <c r="G10" s="71"/>
      <c r="H10" s="5">
        <v>1986</v>
      </c>
      <c r="I10" s="42" t="str">
        <f t="shared" ref="I10:I49" si="0">IFERROR(E10/G10,"")</f>
        <v/>
      </c>
      <c r="J10" s="7"/>
      <c r="L10" s="70"/>
    </row>
    <row r="11" spans="1:12" ht="13.5" x14ac:dyDescent="0.25">
      <c r="A11" s="5" t="s">
        <v>53</v>
      </c>
      <c r="B11" s="48">
        <v>4.6600000000000003E-2</v>
      </c>
      <c r="C11" s="24">
        <v>32264</v>
      </c>
      <c r="D11" s="5"/>
      <c r="E11" s="71"/>
      <c r="F11" s="5" t="s">
        <v>140</v>
      </c>
      <c r="G11" s="71"/>
      <c r="H11" s="5">
        <v>1987</v>
      </c>
      <c r="I11" s="42" t="str">
        <f t="shared" si="0"/>
        <v/>
      </c>
      <c r="J11" s="7"/>
      <c r="L11" s="70"/>
    </row>
    <row r="12" spans="1:12" ht="13.5" x14ac:dyDescent="0.25">
      <c r="A12" s="5" t="s">
        <v>54</v>
      </c>
      <c r="B12" s="48">
        <v>5.1900000000000002E-2</v>
      </c>
      <c r="C12" s="24">
        <v>32629</v>
      </c>
      <c r="D12" s="5"/>
      <c r="E12" s="71"/>
      <c r="F12" s="5" t="s">
        <v>141</v>
      </c>
      <c r="G12" s="71"/>
      <c r="H12" s="5">
        <v>1988</v>
      </c>
      <c r="I12" s="42" t="str">
        <f t="shared" si="0"/>
        <v/>
      </c>
      <c r="J12" s="7"/>
      <c r="L12" s="70"/>
    </row>
    <row r="13" spans="1:12" ht="13.5" x14ac:dyDescent="0.25">
      <c r="A13" s="5" t="s">
        <v>55</v>
      </c>
      <c r="B13" s="48">
        <v>4.2099999999999999E-2</v>
      </c>
      <c r="C13" s="24">
        <v>32994</v>
      </c>
      <c r="D13" s="5"/>
      <c r="E13" s="71"/>
      <c r="F13" s="5" t="s">
        <v>142</v>
      </c>
      <c r="G13" s="71"/>
      <c r="H13" s="5">
        <v>1989</v>
      </c>
      <c r="I13" s="42" t="str">
        <f t="shared" si="0"/>
        <v/>
      </c>
      <c r="J13" s="7"/>
      <c r="L13" s="70"/>
    </row>
    <row r="14" spans="1:12" ht="13.5" x14ac:dyDescent="0.25">
      <c r="A14" s="5" t="s">
        <v>56</v>
      </c>
      <c r="B14" s="48">
        <v>4.1399999999999999E-2</v>
      </c>
      <c r="C14" s="24">
        <v>33359</v>
      </c>
      <c r="D14" s="5"/>
      <c r="E14" s="71"/>
      <c r="F14" s="5" t="s">
        <v>143</v>
      </c>
      <c r="G14" s="71"/>
      <c r="H14" s="5">
        <v>1990</v>
      </c>
      <c r="I14" s="42" t="str">
        <f t="shared" si="0"/>
        <v/>
      </c>
      <c r="J14" s="7"/>
      <c r="L14" s="70"/>
    </row>
    <row r="15" spans="1:12" ht="13.5" x14ac:dyDescent="0.25">
      <c r="A15" s="5" t="s">
        <v>57</v>
      </c>
      <c r="B15" s="48">
        <v>-6.4000000000000003E-3</v>
      </c>
      <c r="C15" s="24">
        <v>33725</v>
      </c>
      <c r="D15" s="5"/>
      <c r="E15" s="71"/>
      <c r="F15" s="5" t="s">
        <v>144</v>
      </c>
      <c r="G15" s="71"/>
      <c r="H15" s="5">
        <v>1991</v>
      </c>
      <c r="I15" s="42" t="str">
        <f t="shared" si="0"/>
        <v/>
      </c>
      <c r="J15" s="7"/>
      <c r="L15" s="70"/>
    </row>
    <row r="16" spans="1:12" ht="13.5" x14ac:dyDescent="0.25">
      <c r="A16" s="5" t="s">
        <v>58</v>
      </c>
      <c r="B16" s="48">
        <v>2.7199999999999998E-2</v>
      </c>
      <c r="C16" s="24">
        <v>34090</v>
      </c>
      <c r="D16" s="5"/>
      <c r="E16" s="71"/>
      <c r="F16" s="5" t="s">
        <v>145</v>
      </c>
      <c r="G16" s="71"/>
      <c r="H16" s="5">
        <v>1992</v>
      </c>
      <c r="I16" s="42" t="str">
        <f t="shared" si="0"/>
        <v/>
      </c>
      <c r="J16" s="7"/>
      <c r="L16" s="70"/>
    </row>
    <row r="17" spans="1:12" ht="13.5" x14ac:dyDescent="0.25">
      <c r="A17" s="5" t="s">
        <v>59</v>
      </c>
      <c r="B17" s="48">
        <v>7.1000000000000004E-3</v>
      </c>
      <c r="C17" s="24">
        <v>34455</v>
      </c>
      <c r="D17" s="5"/>
      <c r="E17" s="71"/>
      <c r="F17" s="5" t="s">
        <v>146</v>
      </c>
      <c r="G17" s="71"/>
      <c r="H17" s="5">
        <v>1993</v>
      </c>
      <c r="I17" s="42" t="str">
        <f t="shared" si="0"/>
        <v/>
      </c>
      <c r="J17" s="7"/>
      <c r="L17" s="70"/>
    </row>
    <row r="18" spans="1:12" ht="13.5" x14ac:dyDescent="0.25">
      <c r="A18" s="5" t="s">
        <v>60</v>
      </c>
      <c r="B18" s="48">
        <v>4.7199999999999999E-2</v>
      </c>
      <c r="C18" s="24">
        <v>34820</v>
      </c>
      <c r="D18" s="5"/>
      <c r="E18" s="71"/>
      <c r="F18" s="5" t="s">
        <v>147</v>
      </c>
      <c r="G18" s="71"/>
      <c r="H18" s="5">
        <v>1994</v>
      </c>
      <c r="I18" s="42" t="str">
        <f t="shared" si="0"/>
        <v/>
      </c>
      <c r="J18" s="7"/>
      <c r="L18" s="70"/>
    </row>
    <row r="19" spans="1:12" ht="13.5" x14ac:dyDescent="0.25">
      <c r="A19" s="5" t="s">
        <v>61</v>
      </c>
      <c r="B19" s="48">
        <v>4.6699999999999998E-2</v>
      </c>
      <c r="C19" s="24">
        <v>35186</v>
      </c>
      <c r="D19" s="5"/>
      <c r="E19" s="71"/>
      <c r="F19" s="5" t="s">
        <v>148</v>
      </c>
      <c r="G19" s="71"/>
      <c r="H19" s="5">
        <v>1995</v>
      </c>
      <c r="I19" s="42" t="str">
        <f t="shared" si="0"/>
        <v/>
      </c>
      <c r="J19" s="7"/>
      <c r="L19" s="70"/>
    </row>
    <row r="20" spans="1:12" ht="13.5" x14ac:dyDescent="0.25">
      <c r="A20" s="5" t="s">
        <v>62</v>
      </c>
      <c r="B20" s="48">
        <v>4.6699999999999998E-2</v>
      </c>
      <c r="C20" s="24">
        <v>35551</v>
      </c>
      <c r="D20" s="5"/>
      <c r="E20" s="71"/>
      <c r="F20" s="5" t="s">
        <v>149</v>
      </c>
      <c r="G20" s="71"/>
      <c r="H20" s="5">
        <v>1996</v>
      </c>
      <c r="I20" s="42" t="str">
        <f t="shared" si="0"/>
        <v/>
      </c>
      <c r="J20" s="7"/>
      <c r="L20" s="70"/>
    </row>
    <row r="21" spans="1:12" ht="13.5" x14ac:dyDescent="0.25">
      <c r="A21" s="5" t="s">
        <v>63</v>
      </c>
      <c r="B21" s="48">
        <v>4.1500000000000002E-2</v>
      </c>
      <c r="C21" s="24">
        <v>35916</v>
      </c>
      <c r="D21" s="5"/>
      <c r="E21" s="71"/>
      <c r="F21" s="5" t="s">
        <v>150</v>
      </c>
      <c r="G21" s="71"/>
      <c r="H21" s="5">
        <v>1997</v>
      </c>
      <c r="I21" s="42" t="str">
        <f t="shared" si="0"/>
        <v/>
      </c>
      <c r="J21" s="7"/>
      <c r="L21" s="70"/>
    </row>
    <row r="22" spans="1:12" ht="13.5" x14ac:dyDescent="0.25">
      <c r="A22" s="5" t="s">
        <v>64</v>
      </c>
      <c r="B22" s="48">
        <v>4.53E-2</v>
      </c>
      <c r="C22" s="24">
        <v>36281</v>
      </c>
      <c r="D22" s="5"/>
      <c r="E22" s="71"/>
      <c r="F22" s="5" t="s">
        <v>151</v>
      </c>
      <c r="G22" s="71"/>
      <c r="H22" s="5">
        <v>1998</v>
      </c>
      <c r="I22" s="42" t="str">
        <f t="shared" si="0"/>
        <v/>
      </c>
      <c r="J22" s="7"/>
      <c r="L22" s="70"/>
    </row>
    <row r="23" spans="1:12" ht="13.5" x14ac:dyDescent="0.25">
      <c r="A23" s="5" t="s">
        <v>65</v>
      </c>
      <c r="B23" s="48">
        <v>4.9099999999999998E-2</v>
      </c>
      <c r="C23" s="24">
        <v>36647</v>
      </c>
      <c r="D23" s="5"/>
      <c r="E23" s="71"/>
      <c r="F23" s="5" t="s">
        <v>152</v>
      </c>
      <c r="G23" s="71"/>
      <c r="H23" s="5">
        <v>1999</v>
      </c>
      <c r="I23" s="42" t="str">
        <f t="shared" si="0"/>
        <v/>
      </c>
      <c r="J23" s="7"/>
      <c r="L23" s="70"/>
    </row>
    <row r="24" spans="1:12" ht="13.5" x14ac:dyDescent="0.25">
      <c r="A24" s="5" t="s">
        <v>66</v>
      </c>
      <c r="B24" s="48">
        <v>7.8200000000000006E-2</v>
      </c>
      <c r="C24" s="24">
        <v>37012</v>
      </c>
      <c r="D24" s="5"/>
      <c r="E24" s="71"/>
      <c r="F24" s="5" t="s">
        <v>153</v>
      </c>
      <c r="G24" s="71"/>
      <c r="H24" s="5">
        <v>2000</v>
      </c>
      <c r="I24" s="42" t="str">
        <f t="shared" si="0"/>
        <v/>
      </c>
      <c r="J24" s="7"/>
      <c r="L24" s="70"/>
    </row>
    <row r="25" spans="1:12" ht="13.5" x14ac:dyDescent="0.25">
      <c r="A25" s="5" t="s">
        <v>67</v>
      </c>
      <c r="B25" s="48">
        <v>-1.2699999999999999E-2</v>
      </c>
      <c r="C25" s="24">
        <v>37377</v>
      </c>
      <c r="D25" s="5"/>
      <c r="E25" s="71"/>
      <c r="F25" s="5" t="s">
        <v>154</v>
      </c>
      <c r="G25" s="71"/>
      <c r="H25" s="5">
        <v>2001</v>
      </c>
      <c r="I25" s="42" t="str">
        <f t="shared" si="0"/>
        <v/>
      </c>
      <c r="J25" s="7"/>
      <c r="L25" s="70"/>
    </row>
    <row r="26" spans="1:12" ht="13.5" x14ac:dyDescent="0.25">
      <c r="A26" s="5" t="s">
        <v>68</v>
      </c>
      <c r="B26" s="48">
        <v>2.3099999999999999E-2</v>
      </c>
      <c r="C26" s="24">
        <v>37742</v>
      </c>
      <c r="D26" s="5"/>
      <c r="E26" s="71"/>
      <c r="F26" s="5" t="s">
        <v>155</v>
      </c>
      <c r="G26" s="71"/>
      <c r="H26" s="5">
        <v>2002</v>
      </c>
      <c r="I26" s="42" t="str">
        <f t="shared" si="0"/>
        <v/>
      </c>
      <c r="J26" s="7"/>
      <c r="L26" s="70"/>
    </row>
    <row r="27" spans="1:12" ht="13.5" x14ac:dyDescent="0.25">
      <c r="A27" s="5" t="s">
        <v>69</v>
      </c>
      <c r="B27" s="48">
        <v>3.2800000000000003E-2</v>
      </c>
      <c r="C27" s="24">
        <v>38108</v>
      </c>
      <c r="D27" s="5"/>
      <c r="E27" s="71"/>
      <c r="F27" s="5" t="s">
        <v>156</v>
      </c>
      <c r="G27" s="71"/>
      <c r="H27" s="5">
        <v>2003</v>
      </c>
      <c r="I27" s="42" t="str">
        <f t="shared" si="0"/>
        <v/>
      </c>
      <c r="J27" s="7"/>
      <c r="L27" s="70"/>
    </row>
    <row r="28" spans="1:12" ht="13.5" x14ac:dyDescent="0.25">
      <c r="A28" s="5" t="s">
        <v>70</v>
      </c>
      <c r="B28" s="48">
        <v>5.2600000000000001E-2</v>
      </c>
      <c r="C28" s="24">
        <v>38473</v>
      </c>
      <c r="D28" s="5"/>
      <c r="E28" s="71"/>
      <c r="F28" s="5" t="s">
        <v>157</v>
      </c>
      <c r="G28" s="71"/>
      <c r="H28" s="5">
        <v>2004</v>
      </c>
      <c r="I28" s="42" t="str">
        <f t="shared" si="0"/>
        <v/>
      </c>
      <c r="J28" s="7"/>
      <c r="L28" s="70"/>
    </row>
    <row r="29" spans="1:12" ht="13.5" x14ac:dyDescent="0.25">
      <c r="A29" s="5" t="s">
        <v>71</v>
      </c>
      <c r="B29" s="48">
        <v>3.9600000000000003E-2</v>
      </c>
      <c r="C29" s="24">
        <v>38838</v>
      </c>
      <c r="D29" s="5"/>
      <c r="E29" s="71"/>
      <c r="F29" s="5" t="s">
        <v>158</v>
      </c>
      <c r="G29" s="71"/>
      <c r="H29" s="5">
        <v>2005</v>
      </c>
      <c r="I29" s="42" t="str">
        <f t="shared" si="0"/>
        <v/>
      </c>
      <c r="J29" s="7"/>
      <c r="L29" s="70"/>
    </row>
    <row r="30" spans="1:12" ht="13.5" x14ac:dyDescent="0.25">
      <c r="A30" s="5" t="s">
        <v>72</v>
      </c>
      <c r="B30" s="48">
        <v>4.4200000000000003E-2</v>
      </c>
      <c r="C30" s="24">
        <v>39203</v>
      </c>
      <c r="D30" s="5"/>
      <c r="E30" s="71"/>
      <c r="F30" s="5" t="s">
        <v>159</v>
      </c>
      <c r="G30" s="71"/>
      <c r="H30" s="5">
        <v>2006</v>
      </c>
      <c r="I30" s="42" t="str">
        <f t="shared" si="0"/>
        <v/>
      </c>
      <c r="J30" s="7"/>
      <c r="L30" s="70"/>
    </row>
    <row r="31" spans="1:12" ht="13.5" x14ac:dyDescent="0.25">
      <c r="A31" s="5" t="s">
        <v>73</v>
      </c>
      <c r="B31" s="48">
        <v>4.2900000000000001E-2</v>
      </c>
      <c r="C31" s="24">
        <v>39569</v>
      </c>
      <c r="D31" s="5"/>
      <c r="E31" s="71"/>
      <c r="F31" s="5" t="s">
        <v>160</v>
      </c>
      <c r="G31" s="71"/>
      <c r="H31" s="5">
        <v>2007</v>
      </c>
      <c r="I31" s="42" t="str">
        <f t="shared" si="0"/>
        <v/>
      </c>
      <c r="J31" s="7"/>
      <c r="L31" s="70"/>
    </row>
    <row r="32" spans="1:12" ht="13.5" x14ac:dyDescent="0.25">
      <c r="A32" s="5" t="s">
        <v>74</v>
      </c>
      <c r="B32" s="48">
        <v>6.1999999999999998E-3</v>
      </c>
      <c r="C32" s="24">
        <v>39934</v>
      </c>
      <c r="D32" s="5"/>
      <c r="E32" s="71"/>
      <c r="F32" s="5" t="s">
        <v>161</v>
      </c>
      <c r="G32" s="71"/>
      <c r="H32" s="5">
        <v>2008</v>
      </c>
      <c r="I32" s="42" t="str">
        <f t="shared" si="0"/>
        <v/>
      </c>
      <c r="J32" s="7"/>
      <c r="L32" s="70"/>
    </row>
    <row r="33" spans="1:12" ht="13.5" x14ac:dyDescent="0.25">
      <c r="A33" s="5" t="s">
        <v>75</v>
      </c>
      <c r="B33" s="48">
        <v>-2.5399999999999999E-2</v>
      </c>
      <c r="C33" s="24">
        <v>40299</v>
      </c>
      <c r="D33" s="5"/>
      <c r="E33" s="71"/>
      <c r="F33" s="5" t="s">
        <v>162</v>
      </c>
      <c r="G33" s="71"/>
      <c r="H33" s="5">
        <v>2009</v>
      </c>
      <c r="I33" s="42" t="str">
        <f t="shared" si="0"/>
        <v/>
      </c>
      <c r="J33" s="7"/>
      <c r="L33" s="70"/>
    </row>
    <row r="34" spans="1:12" x14ac:dyDescent="0.2">
      <c r="A34" s="5" t="s">
        <v>76</v>
      </c>
      <c r="B34" s="48">
        <v>2.5099999999999997E-2</v>
      </c>
      <c r="C34" s="24">
        <v>40664</v>
      </c>
      <c r="D34" s="5"/>
      <c r="E34" s="71"/>
      <c r="F34" s="5" t="s">
        <v>163</v>
      </c>
      <c r="G34" s="71"/>
      <c r="H34" s="5">
        <v>2010</v>
      </c>
      <c r="I34" s="42" t="str">
        <f t="shared" si="0"/>
        <v/>
      </c>
      <c r="J34" s="7"/>
    </row>
    <row r="35" spans="1:12" x14ac:dyDescent="0.2">
      <c r="A35" s="5" t="s">
        <v>77</v>
      </c>
      <c r="B35" s="48">
        <v>3.7699999999999997E-2</v>
      </c>
      <c r="C35" s="24">
        <v>41030</v>
      </c>
      <c r="D35" s="5"/>
      <c r="E35" s="71"/>
      <c r="F35" s="5" t="s">
        <v>164</v>
      </c>
      <c r="G35" s="71"/>
      <c r="H35" s="5">
        <v>2011</v>
      </c>
      <c r="I35" s="42" t="str">
        <f t="shared" si="0"/>
        <v/>
      </c>
      <c r="J35" s="7"/>
    </row>
    <row r="36" spans="1:12" x14ac:dyDescent="0.2">
      <c r="A36" s="5" t="s">
        <v>78</v>
      </c>
      <c r="B36" s="48">
        <v>5.1200000000000002E-2</v>
      </c>
      <c r="C36" s="24">
        <v>41395</v>
      </c>
      <c r="D36" s="5"/>
      <c r="E36" s="71"/>
      <c r="F36" s="5" t="s">
        <v>165</v>
      </c>
      <c r="G36" s="71"/>
      <c r="H36" s="5">
        <v>2012</v>
      </c>
      <c r="I36" s="42" t="str">
        <f t="shared" si="0"/>
        <v/>
      </c>
      <c r="J36" s="7"/>
    </row>
    <row r="37" spans="1:12" x14ac:dyDescent="0.2">
      <c r="A37" s="5" t="s">
        <v>79</v>
      </c>
      <c r="B37" s="48">
        <v>-2.3E-3</v>
      </c>
      <c r="C37" s="24">
        <v>41760</v>
      </c>
      <c r="D37" s="5"/>
      <c r="E37" s="71"/>
      <c r="F37" s="5" t="s">
        <v>166</v>
      </c>
      <c r="G37" s="71"/>
      <c r="H37" s="5">
        <v>2013</v>
      </c>
      <c r="I37" s="42" t="str">
        <f t="shared" si="0"/>
        <v/>
      </c>
      <c r="J37" s="7"/>
    </row>
    <row r="38" spans="1:12" x14ac:dyDescent="0.2">
      <c r="A38" s="5" t="s">
        <v>80</v>
      </c>
      <c r="B38" s="48">
        <v>3.8199999999999998E-2</v>
      </c>
      <c r="C38" s="24">
        <v>42125</v>
      </c>
      <c r="D38" s="5"/>
      <c r="E38" s="71"/>
      <c r="F38" s="5" t="s">
        <v>167</v>
      </c>
      <c r="G38" s="71"/>
      <c r="H38" s="5">
        <v>2014</v>
      </c>
      <c r="I38" s="42" t="str">
        <f t="shared" si="0"/>
        <v/>
      </c>
      <c r="J38" s="7"/>
    </row>
    <row r="39" spans="1:12" x14ac:dyDescent="0.2">
      <c r="A39" s="5" t="s">
        <v>81</v>
      </c>
      <c r="B39" s="48">
        <v>5.3699999999999998E-2</v>
      </c>
      <c r="C39" s="24">
        <v>42491</v>
      </c>
      <c r="D39" s="5"/>
      <c r="E39" s="71"/>
      <c r="F39" s="5" t="s">
        <v>168</v>
      </c>
      <c r="G39" s="71"/>
      <c r="H39" s="5">
        <v>2015</v>
      </c>
      <c r="I39" s="42" t="str">
        <f t="shared" si="0"/>
        <v/>
      </c>
      <c r="J39" s="7"/>
    </row>
    <row r="40" spans="1:12" x14ac:dyDescent="0.2">
      <c r="A40" s="5" t="s">
        <v>82</v>
      </c>
      <c r="B40" s="48">
        <v>3.6900000000000002E-2</v>
      </c>
      <c r="C40" s="24">
        <v>42856</v>
      </c>
      <c r="D40" s="5"/>
      <c r="E40" s="71"/>
      <c r="F40" s="5" t="s">
        <v>169</v>
      </c>
      <c r="G40" s="71"/>
      <c r="H40" s="5">
        <v>2016</v>
      </c>
      <c r="I40" s="42" t="str">
        <f t="shared" si="0"/>
        <v/>
      </c>
      <c r="J40" s="7"/>
    </row>
    <row r="41" spans="1:12" x14ac:dyDescent="0.2">
      <c r="A41" s="5" t="s">
        <v>83</v>
      </c>
      <c r="B41" s="48">
        <v>3.6700000000000003E-2</v>
      </c>
      <c r="C41" s="24">
        <v>43221</v>
      </c>
      <c r="D41" s="5"/>
      <c r="E41" s="71"/>
      <c r="F41" s="5" t="s">
        <v>170</v>
      </c>
      <c r="G41" s="71"/>
      <c r="H41" s="5">
        <v>2017</v>
      </c>
      <c r="I41" s="42" t="str">
        <f t="shared" si="0"/>
        <v/>
      </c>
      <c r="J41" s="7"/>
    </row>
    <row r="42" spans="1:12" x14ac:dyDescent="0.2">
      <c r="A42" s="5" t="s">
        <v>84</v>
      </c>
      <c r="B42" s="48">
        <v>3.85E-2</v>
      </c>
      <c r="C42" s="24">
        <v>43586</v>
      </c>
      <c r="D42" s="5"/>
      <c r="E42" s="71"/>
      <c r="F42" s="5" t="s">
        <v>171</v>
      </c>
      <c r="G42" s="71"/>
      <c r="H42" s="5">
        <v>2018</v>
      </c>
      <c r="I42" s="42" t="str">
        <f t="shared" si="0"/>
        <v/>
      </c>
      <c r="J42" s="7"/>
    </row>
    <row r="43" spans="1:12" x14ac:dyDescent="0.2">
      <c r="A43" s="87" t="s">
        <v>85</v>
      </c>
      <c r="B43" s="48">
        <v>3.73E-2</v>
      </c>
      <c r="C43" s="24">
        <v>43952</v>
      </c>
      <c r="D43" s="87"/>
      <c r="E43" s="71"/>
      <c r="F43" s="87" t="s">
        <v>172</v>
      </c>
      <c r="G43" s="71"/>
      <c r="H43" s="87">
        <v>2019</v>
      </c>
      <c r="I43" s="42" t="str">
        <f t="shared" si="0"/>
        <v/>
      </c>
      <c r="J43" s="7"/>
    </row>
    <row r="44" spans="1:12" x14ac:dyDescent="0.2">
      <c r="A44" s="87" t="s">
        <v>260</v>
      </c>
      <c r="B44" s="48">
        <v>5.7299999999999997E-2</v>
      </c>
      <c r="C44" s="24">
        <v>44317</v>
      </c>
      <c r="D44" s="87"/>
      <c r="E44" s="71"/>
      <c r="F44" s="87" t="s">
        <v>266</v>
      </c>
      <c r="G44" s="71"/>
      <c r="H44" s="87">
        <v>2020</v>
      </c>
      <c r="I44" s="42" t="str">
        <f t="shared" si="0"/>
        <v/>
      </c>
      <c r="J44" s="7"/>
    </row>
    <row r="45" spans="1:12" x14ac:dyDescent="0.2">
      <c r="A45" s="87" t="s">
        <v>261</v>
      </c>
      <c r="B45" s="72"/>
      <c r="C45" s="24">
        <v>44682</v>
      </c>
      <c r="D45" s="87"/>
      <c r="E45" s="71"/>
      <c r="F45" s="87" t="s">
        <v>267</v>
      </c>
      <c r="G45" s="71"/>
      <c r="H45" s="87">
        <v>2021</v>
      </c>
      <c r="I45" s="42" t="str">
        <f t="shared" si="0"/>
        <v/>
      </c>
      <c r="J45" s="7"/>
    </row>
    <row r="46" spans="1:12" x14ac:dyDescent="0.2">
      <c r="A46" s="87" t="s">
        <v>262</v>
      </c>
      <c r="B46" s="72"/>
      <c r="C46" s="24">
        <v>45047</v>
      </c>
      <c r="D46" s="87"/>
      <c r="E46" s="71"/>
      <c r="F46" s="87" t="s">
        <v>268</v>
      </c>
      <c r="G46" s="71"/>
      <c r="H46" s="87">
        <v>2022</v>
      </c>
      <c r="I46" s="42" t="str">
        <f t="shared" si="0"/>
        <v/>
      </c>
      <c r="J46" s="7"/>
    </row>
    <row r="47" spans="1:12" x14ac:dyDescent="0.2">
      <c r="A47" s="87" t="s">
        <v>263</v>
      </c>
      <c r="B47" s="72"/>
      <c r="C47" s="24">
        <v>45413</v>
      </c>
      <c r="D47" s="87"/>
      <c r="E47" s="71"/>
      <c r="F47" s="87" t="s">
        <v>269</v>
      </c>
      <c r="G47" s="71"/>
      <c r="H47" s="87">
        <v>2023</v>
      </c>
      <c r="I47" s="42" t="str">
        <f t="shared" si="0"/>
        <v/>
      </c>
      <c r="J47" s="7"/>
    </row>
    <row r="48" spans="1:12" x14ac:dyDescent="0.2">
      <c r="A48" s="87" t="s">
        <v>264</v>
      </c>
      <c r="B48" s="72"/>
      <c r="C48" s="24">
        <v>45778</v>
      </c>
      <c r="D48" s="87"/>
      <c r="E48" s="71"/>
      <c r="F48" s="87" t="s">
        <v>270</v>
      </c>
      <c r="G48" s="71"/>
      <c r="H48" s="87">
        <v>2024</v>
      </c>
      <c r="I48" s="42" t="str">
        <f t="shared" si="0"/>
        <v/>
      </c>
      <c r="J48" s="7"/>
    </row>
    <row r="49" spans="1:10" x14ac:dyDescent="0.2">
      <c r="A49" s="87" t="s">
        <v>265</v>
      </c>
      <c r="B49" s="72"/>
      <c r="C49" s="24">
        <v>46143</v>
      </c>
      <c r="D49" s="5"/>
      <c r="E49" s="71"/>
      <c r="F49" s="87" t="s">
        <v>271</v>
      </c>
      <c r="G49" s="71"/>
      <c r="H49" s="87">
        <v>2025</v>
      </c>
      <c r="I49" s="42" t="str">
        <f t="shared" si="0"/>
        <v/>
      </c>
      <c r="J49" s="7"/>
    </row>
    <row r="50" spans="1:10" x14ac:dyDescent="0.2">
      <c r="A50" s="7"/>
      <c r="B50" s="7"/>
      <c r="C50" s="7"/>
      <c r="D50" s="7"/>
      <c r="E50" s="7"/>
      <c r="F50" s="7"/>
      <c r="G50" s="7"/>
      <c r="H50" s="7"/>
      <c r="I50" s="65" t="s">
        <v>245</v>
      </c>
      <c r="J50" s="7"/>
    </row>
    <row r="51" spans="1:10" x14ac:dyDescent="0.2">
      <c r="A51" s="7"/>
      <c r="B51" s="7"/>
      <c r="C51" s="7"/>
      <c r="D51" s="7"/>
      <c r="E51" s="88" t="s">
        <v>259</v>
      </c>
      <c r="F51" s="7"/>
      <c r="G51" s="7"/>
      <c r="H51" s="7"/>
      <c r="I51" s="65"/>
      <c r="J51" s="7"/>
    </row>
    <row r="52" spans="1:10" x14ac:dyDescent="0.2">
      <c r="B52" s="2" t="s">
        <v>90</v>
      </c>
      <c r="C52" s="2"/>
    </row>
  </sheetData>
  <sheetProtection algorithmName="SHA-512" hashValue="xjclszD1YjpJ98lAH4HLpmVGY5PaA36NbViJQWwP9ERczStN/suvMVK+d9R3b+9BT2mEdk+Xd8QMKz3ntINo/Q==" saltValue="a3/pKlSachah3HWz4JZGXQ==" spinCount="100000" sheet="1" objects="1" scenarios="1"/>
  <mergeCells count="6">
    <mergeCell ref="A2:J2"/>
    <mergeCell ref="A3:J3"/>
    <mergeCell ref="B9:C9"/>
    <mergeCell ref="I8:I9"/>
    <mergeCell ref="B7:B8"/>
    <mergeCell ref="B4:E4"/>
  </mergeCells>
  <phoneticPr fontId="20" type="noConversion"/>
  <pageMargins left="0.7" right="0.7" top="0.75" bottom="0.75" header="0.3" footer="0.3"/>
  <pageSetup scale="85" orientation="portrait" horizontalDpi="4294967294" verticalDpi="0" r:id="rId1"/>
  <ignoredErrors>
    <ignoredError sqref="B4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7"/>
  <sheetViews>
    <sheetView zoomScaleNormal="100" zoomScaleSheetLayoutView="100" workbookViewId="0">
      <selection activeCell="H4" sqref="H4"/>
    </sheetView>
  </sheetViews>
  <sheetFormatPr defaultRowHeight="12.75" x14ac:dyDescent="0.2"/>
  <cols>
    <col min="1" max="1" width="4.85546875" customWidth="1"/>
    <col min="2" max="2" width="8.85546875" customWidth="1"/>
    <col min="3" max="3" width="3.140625" customWidth="1"/>
    <col min="4" max="4" width="19.5703125" customWidth="1"/>
    <col min="5" max="5" width="9" customWidth="1"/>
    <col min="6" max="6" width="19.85546875" customWidth="1"/>
    <col min="7" max="7" width="5.28515625" customWidth="1"/>
    <col min="8" max="8" width="20.5703125" customWidth="1"/>
  </cols>
  <sheetData>
    <row r="1" spans="1:8" x14ac:dyDescent="0.2">
      <c r="A1">
        <v>7</v>
      </c>
    </row>
    <row r="2" spans="1:8" ht="18" x14ac:dyDescent="0.25">
      <c r="A2" s="90" t="s">
        <v>226</v>
      </c>
      <c r="B2" s="90"/>
      <c r="C2" s="90"/>
      <c r="D2" s="90"/>
      <c r="E2" s="90"/>
      <c r="F2" s="90"/>
      <c r="G2" s="90"/>
      <c r="H2" s="90"/>
    </row>
    <row r="3" spans="1:8" ht="23.25" x14ac:dyDescent="0.35">
      <c r="A3" s="89" t="s">
        <v>108</v>
      </c>
      <c r="B3" s="89"/>
      <c r="C3" s="89"/>
      <c r="D3" s="89"/>
      <c r="E3" s="89"/>
      <c r="F3" s="89"/>
      <c r="G3" s="89"/>
      <c r="H3" s="89"/>
    </row>
    <row r="4" spans="1:8" x14ac:dyDescent="0.2">
      <c r="A4" s="6" t="s">
        <v>0</v>
      </c>
      <c r="B4" s="110">
        <f>+'2Fees'!C4</f>
        <v>0</v>
      </c>
      <c r="C4" s="111"/>
      <c r="D4" s="111"/>
      <c r="E4" s="111"/>
      <c r="F4" s="112"/>
      <c r="G4" s="58" t="s">
        <v>1</v>
      </c>
      <c r="H4" s="73">
        <f>+'2Fees'!J4</f>
        <v>0</v>
      </c>
    </row>
    <row r="5" spans="1:8" x14ac:dyDescent="0.2">
      <c r="A5" s="7"/>
      <c r="B5" s="7"/>
      <c r="C5" s="7"/>
      <c r="D5" s="12"/>
      <c r="E5" s="12"/>
      <c r="F5" s="12"/>
      <c r="G5" s="12"/>
      <c r="H5" s="12"/>
    </row>
    <row r="6" spans="1:8" x14ac:dyDescent="0.2">
      <c r="A6" s="16"/>
      <c r="B6" s="16"/>
      <c r="C6" s="16"/>
      <c r="D6" s="16"/>
      <c r="E6" s="17"/>
      <c r="F6" s="17" t="s">
        <v>102</v>
      </c>
      <c r="G6" s="113" t="s">
        <v>103</v>
      </c>
      <c r="H6" s="113"/>
    </row>
    <row r="7" spans="1:8" x14ac:dyDescent="0.2">
      <c r="A7" s="20" t="s">
        <v>97</v>
      </c>
      <c r="B7" s="19" t="s">
        <v>109</v>
      </c>
      <c r="C7" s="19"/>
      <c r="D7" s="32"/>
      <c r="E7" s="32"/>
      <c r="F7" s="73"/>
      <c r="G7" s="109" t="s">
        <v>116</v>
      </c>
      <c r="H7" s="104"/>
    </row>
    <row r="8" spans="1:8" x14ac:dyDescent="0.2">
      <c r="A8" s="6" t="s">
        <v>98</v>
      </c>
      <c r="B8" s="7" t="s">
        <v>110</v>
      </c>
      <c r="C8" s="7"/>
      <c r="D8" s="32"/>
      <c r="E8" s="44" t="s">
        <v>191</v>
      </c>
      <c r="F8" s="44" t="s">
        <v>192</v>
      </c>
      <c r="G8" s="103"/>
      <c r="H8" s="104"/>
    </row>
    <row r="9" spans="1:8" x14ac:dyDescent="0.2">
      <c r="A9" s="6"/>
      <c r="B9" s="7"/>
      <c r="C9" s="7" t="s">
        <v>113</v>
      </c>
      <c r="D9" s="32" t="s">
        <v>111</v>
      </c>
      <c r="E9" s="82"/>
      <c r="F9" s="45">
        <f>+(E9+1)/1</f>
        <v>1</v>
      </c>
      <c r="G9" s="117" t="s">
        <v>233</v>
      </c>
      <c r="H9" s="116"/>
    </row>
    <row r="10" spans="1:8" x14ac:dyDescent="0.2">
      <c r="A10" s="6"/>
      <c r="B10" s="7"/>
      <c r="C10" s="7"/>
      <c r="D10" s="37"/>
      <c r="E10" s="37" t="s">
        <v>198</v>
      </c>
      <c r="F10" s="74"/>
      <c r="G10" s="122" t="s">
        <v>235</v>
      </c>
      <c r="H10" s="123"/>
    </row>
    <row r="11" spans="1:8" x14ac:dyDescent="0.2">
      <c r="A11" s="6"/>
      <c r="B11" s="7"/>
      <c r="C11" s="7" t="s">
        <v>114</v>
      </c>
      <c r="D11" s="32" t="s">
        <v>112</v>
      </c>
      <c r="E11" s="82"/>
      <c r="F11" s="45">
        <f>+(E11+1)/1</f>
        <v>1</v>
      </c>
      <c r="G11" s="117" t="s">
        <v>234</v>
      </c>
      <c r="H11" s="116"/>
    </row>
    <row r="12" spans="1:8" x14ac:dyDescent="0.2">
      <c r="A12" s="6"/>
      <c r="B12" s="7"/>
      <c r="C12" s="7"/>
      <c r="D12" s="37"/>
      <c r="E12" s="37" t="s">
        <v>197</v>
      </c>
      <c r="F12" s="74"/>
      <c r="G12" s="122" t="s">
        <v>236</v>
      </c>
      <c r="H12" s="123"/>
    </row>
    <row r="13" spans="1:8" x14ac:dyDescent="0.2">
      <c r="A13" s="6"/>
      <c r="B13" s="7"/>
      <c r="C13" s="7" t="s">
        <v>195</v>
      </c>
      <c r="D13" s="32"/>
      <c r="E13" s="37" t="s">
        <v>193</v>
      </c>
      <c r="F13" s="45">
        <f>+F9*F11</f>
        <v>1</v>
      </c>
      <c r="G13" s="121" t="s">
        <v>194</v>
      </c>
      <c r="H13" s="104"/>
    </row>
    <row r="14" spans="1:8" x14ac:dyDescent="0.2">
      <c r="A14" s="6"/>
      <c r="B14" s="7"/>
      <c r="C14" s="7"/>
      <c r="D14" s="32"/>
      <c r="E14" s="32"/>
      <c r="F14" s="32"/>
      <c r="G14" s="32"/>
      <c r="H14" s="5"/>
    </row>
    <row r="15" spans="1:8" x14ac:dyDescent="0.2">
      <c r="A15" s="20" t="s">
        <v>99</v>
      </c>
      <c r="B15" s="7" t="s">
        <v>115</v>
      </c>
      <c r="C15" s="7"/>
      <c r="D15" s="32"/>
      <c r="E15" s="32"/>
      <c r="F15" s="33">
        <f>+F7*F13</f>
        <v>0</v>
      </c>
      <c r="G15" s="103" t="s">
        <v>196</v>
      </c>
      <c r="H15" s="104"/>
    </row>
    <row r="16" spans="1:8" x14ac:dyDescent="0.2">
      <c r="A16" s="6"/>
      <c r="B16" s="12"/>
      <c r="C16" s="12"/>
      <c r="D16" s="114"/>
      <c r="E16" s="114"/>
      <c r="F16" s="44"/>
      <c r="G16" s="103"/>
      <c r="H16" s="104"/>
    </row>
    <row r="17" spans="1:8" x14ac:dyDescent="0.2">
      <c r="A17" s="6" t="s">
        <v>100</v>
      </c>
      <c r="B17" s="7" t="s">
        <v>117</v>
      </c>
      <c r="C17" s="7"/>
      <c r="D17" s="32"/>
      <c r="E17" s="41"/>
      <c r="F17" s="41"/>
      <c r="G17" s="103"/>
      <c r="H17" s="104"/>
    </row>
    <row r="18" spans="1:8" x14ac:dyDescent="0.2">
      <c r="A18" s="6"/>
      <c r="B18" s="7" t="s">
        <v>118</v>
      </c>
      <c r="C18" s="7"/>
      <c r="D18" s="32"/>
      <c r="E18" s="32"/>
      <c r="F18" s="73"/>
      <c r="G18" s="21"/>
      <c r="H18" s="5"/>
    </row>
    <row r="19" spans="1:8" x14ac:dyDescent="0.2">
      <c r="A19" s="6"/>
      <c r="B19" s="7" t="s">
        <v>119</v>
      </c>
      <c r="C19" s="7"/>
      <c r="D19" s="32"/>
      <c r="E19" s="32"/>
      <c r="F19" s="73"/>
      <c r="G19" s="21"/>
      <c r="H19" s="5"/>
    </row>
    <row r="20" spans="1:8" x14ac:dyDescent="0.2">
      <c r="A20" s="6"/>
      <c r="B20" s="7" t="s">
        <v>120</v>
      </c>
      <c r="C20" s="7"/>
      <c r="D20" s="32"/>
      <c r="E20" s="32"/>
      <c r="F20" s="73"/>
      <c r="G20" s="21"/>
      <c r="H20" s="5"/>
    </row>
    <row r="21" spans="1:8" x14ac:dyDescent="0.2">
      <c r="A21" s="6"/>
      <c r="B21" s="7" t="s">
        <v>121</v>
      </c>
      <c r="C21" s="7"/>
      <c r="D21" s="32"/>
      <c r="E21" s="32"/>
      <c r="F21" s="73"/>
      <c r="G21" s="21"/>
      <c r="H21" s="5"/>
    </row>
    <row r="22" spans="1:8" x14ac:dyDescent="0.2">
      <c r="A22" s="6"/>
      <c r="B22" s="7" t="s">
        <v>123</v>
      </c>
      <c r="C22" s="7"/>
      <c r="D22" s="32"/>
      <c r="E22" s="32"/>
      <c r="F22" s="33">
        <f>SUM(F18:F21)</f>
        <v>0</v>
      </c>
      <c r="G22" s="103" t="s">
        <v>125</v>
      </c>
      <c r="H22" s="104"/>
    </row>
    <row r="23" spans="1:8" x14ac:dyDescent="0.2">
      <c r="A23" s="6"/>
      <c r="B23" s="7"/>
      <c r="C23" s="7"/>
      <c r="D23" s="32"/>
      <c r="E23" s="41"/>
      <c r="F23" s="41"/>
      <c r="G23" s="21"/>
      <c r="H23" s="5"/>
    </row>
    <row r="24" spans="1:8" x14ac:dyDescent="0.2">
      <c r="A24" s="6" t="s">
        <v>105</v>
      </c>
      <c r="B24" s="22" t="s">
        <v>122</v>
      </c>
      <c r="C24" s="22"/>
      <c r="D24" s="32"/>
      <c r="E24" s="32"/>
      <c r="F24" s="33">
        <f>+F15-F22</f>
        <v>0</v>
      </c>
      <c r="G24" s="103" t="s">
        <v>124</v>
      </c>
      <c r="H24" s="104"/>
    </row>
    <row r="25" spans="1:8" x14ac:dyDescent="0.2">
      <c r="A25" s="6"/>
      <c r="B25" s="12"/>
      <c r="C25" s="12"/>
      <c r="D25" s="103"/>
      <c r="E25" s="103"/>
      <c r="F25" s="21"/>
      <c r="G25" s="103"/>
      <c r="H25" s="104"/>
    </row>
    <row r="26" spans="1:8" x14ac:dyDescent="0.2">
      <c r="A26" s="83"/>
      <c r="B26" s="12"/>
      <c r="C26" s="12"/>
      <c r="D26" s="88" t="s">
        <v>259</v>
      </c>
      <c r="E26" s="84"/>
      <c r="F26" s="84"/>
      <c r="G26" s="84"/>
      <c r="H26" s="85"/>
    </row>
    <row r="27" spans="1:8" x14ac:dyDescent="0.2">
      <c r="B27" s="2" t="s">
        <v>90</v>
      </c>
    </row>
  </sheetData>
  <sheetProtection algorithmName="SHA-512" hashValue="JrXMmpEQxxATF2kZeZx2vz1QLc0rv6DtrlE9nyvH9MyvjgUVw79qSoTdu1JMEdb7Fmk+S2zMMZR3beNgxN/d0w==" saltValue="BjCQgPwMpfELgb2aCTPt0g==" spinCount="100000" sheet="1" objects="1" scenarios="1"/>
  <mergeCells count="19">
    <mergeCell ref="G8:H8"/>
    <mergeCell ref="G10:H10"/>
    <mergeCell ref="G12:H12"/>
    <mergeCell ref="A2:H2"/>
    <mergeCell ref="A3:H3"/>
    <mergeCell ref="G6:H6"/>
    <mergeCell ref="G7:H7"/>
    <mergeCell ref="B4:F4"/>
    <mergeCell ref="D25:E25"/>
    <mergeCell ref="D16:E16"/>
    <mergeCell ref="G9:H9"/>
    <mergeCell ref="G11:H11"/>
    <mergeCell ref="G13:H13"/>
    <mergeCell ref="G15:H15"/>
    <mergeCell ref="G16:H16"/>
    <mergeCell ref="G17:H17"/>
    <mergeCell ref="G22:H22"/>
    <mergeCell ref="G24:H24"/>
    <mergeCell ref="G25:H25"/>
  </mergeCells>
  <pageMargins left="0.7" right="0.7" top="0.75" bottom="0.75" header="0.3" footer="0.3"/>
  <pageSetup orientation="portrait" horizontalDpi="4294967294" verticalDpi="0" r:id="rId1"/>
  <ignoredErrors>
    <ignoredError sqref="B4 H4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6"/>
  <sheetViews>
    <sheetView zoomScaleNormal="100" zoomScaleSheetLayoutView="100" workbookViewId="0">
      <selection activeCell="C23" sqref="C23"/>
    </sheetView>
  </sheetViews>
  <sheetFormatPr defaultRowHeight="12.75" x14ac:dyDescent="0.2"/>
  <cols>
    <col min="1" max="1" width="4.85546875" customWidth="1"/>
    <col min="2" max="2" width="11.7109375" customWidth="1"/>
    <col min="3" max="3" width="20.5703125" customWidth="1"/>
    <col min="4" max="4" width="22.7109375" customWidth="1"/>
    <col min="5" max="5" width="5.28515625" customWidth="1"/>
    <col min="6" max="6" width="20.5703125" customWidth="1"/>
  </cols>
  <sheetData>
    <row r="1" spans="1:6" x14ac:dyDescent="0.2">
      <c r="A1">
        <v>8</v>
      </c>
    </row>
    <row r="2" spans="1:6" ht="18" x14ac:dyDescent="0.25">
      <c r="A2" s="90" t="s">
        <v>228</v>
      </c>
      <c r="B2" s="90"/>
      <c r="C2" s="90"/>
      <c r="D2" s="90"/>
      <c r="E2" s="90"/>
      <c r="F2" s="90"/>
    </row>
    <row r="3" spans="1:6" ht="23.25" x14ac:dyDescent="0.35">
      <c r="A3" s="89" t="s">
        <v>92</v>
      </c>
      <c r="B3" s="89"/>
      <c r="C3" s="89"/>
      <c r="D3" s="89"/>
      <c r="E3" s="89"/>
      <c r="F3" s="89"/>
    </row>
    <row r="4" spans="1:6" x14ac:dyDescent="0.2">
      <c r="A4" s="6" t="s">
        <v>0</v>
      </c>
      <c r="B4" s="126">
        <f>+'2Fees'!C4</f>
        <v>0</v>
      </c>
      <c r="C4" s="127"/>
      <c r="D4" s="128"/>
      <c r="E4" s="79" t="s">
        <v>1</v>
      </c>
      <c r="F4" s="75">
        <f>+'2Fees'!J4</f>
        <v>0</v>
      </c>
    </row>
    <row r="5" spans="1:6" x14ac:dyDescent="0.2">
      <c r="A5" s="7"/>
      <c r="B5" s="6"/>
      <c r="C5" s="12"/>
      <c r="D5" s="12"/>
      <c r="E5" s="103"/>
      <c r="F5" s="103"/>
    </row>
    <row r="6" spans="1:6" x14ac:dyDescent="0.2">
      <c r="A6" s="16"/>
      <c r="B6" s="16"/>
      <c r="C6" s="16"/>
      <c r="D6" s="17" t="s">
        <v>102</v>
      </c>
      <c r="E6" s="113" t="s">
        <v>103</v>
      </c>
      <c r="F6" s="113"/>
    </row>
    <row r="7" spans="1:6" x14ac:dyDescent="0.2">
      <c r="A7" s="20" t="s">
        <v>97</v>
      </c>
      <c r="B7" s="19" t="s">
        <v>3</v>
      </c>
      <c r="C7" s="32"/>
      <c r="D7" s="33">
        <f>+'1Revs'!F66</f>
        <v>0</v>
      </c>
      <c r="E7" s="124" t="s">
        <v>200</v>
      </c>
      <c r="F7" s="125"/>
    </row>
    <row r="8" spans="1:6" x14ac:dyDescent="0.2">
      <c r="A8" s="6" t="s">
        <v>98</v>
      </c>
      <c r="B8" s="7" t="s">
        <v>227</v>
      </c>
      <c r="C8" s="32"/>
      <c r="D8" s="33">
        <f>+'3Exclusions'!D35</f>
        <v>0</v>
      </c>
      <c r="E8" s="124" t="s">
        <v>224</v>
      </c>
      <c r="F8" s="125"/>
    </row>
    <row r="9" spans="1:6" x14ac:dyDescent="0.2">
      <c r="A9" s="20" t="s">
        <v>99</v>
      </c>
      <c r="B9" s="7" t="s">
        <v>92</v>
      </c>
      <c r="C9" s="32"/>
      <c r="D9" s="33">
        <f>+D7-D8</f>
        <v>0</v>
      </c>
      <c r="E9" s="103" t="s">
        <v>104</v>
      </c>
      <c r="F9" s="104"/>
    </row>
    <row r="10" spans="1:6" x14ac:dyDescent="0.2">
      <c r="A10" s="6"/>
      <c r="B10" s="12"/>
      <c r="C10" s="114"/>
      <c r="D10" s="114"/>
      <c r="E10" s="103"/>
      <c r="F10" s="104"/>
    </row>
    <row r="11" spans="1:6" x14ac:dyDescent="0.2">
      <c r="A11" s="6" t="s">
        <v>100</v>
      </c>
      <c r="B11" s="7" t="s">
        <v>101</v>
      </c>
      <c r="C11" s="32"/>
      <c r="D11" s="33">
        <f>+'7Limit'!F24</f>
        <v>0</v>
      </c>
      <c r="E11" s="124" t="s">
        <v>226</v>
      </c>
      <c r="F11" s="125"/>
    </row>
    <row r="12" spans="1:6" x14ac:dyDescent="0.2">
      <c r="A12" s="6"/>
      <c r="B12" s="7"/>
      <c r="C12" s="32"/>
      <c r="D12" s="41"/>
      <c r="E12" s="103"/>
      <c r="F12" s="104"/>
    </row>
    <row r="13" spans="1:6" x14ac:dyDescent="0.2">
      <c r="A13" s="54" t="s">
        <v>246</v>
      </c>
      <c r="B13" s="22" t="s">
        <v>107</v>
      </c>
      <c r="C13" s="32"/>
      <c r="D13" s="33">
        <f>+D11-D9</f>
        <v>0</v>
      </c>
      <c r="E13" s="103" t="s">
        <v>106</v>
      </c>
      <c r="F13" s="104"/>
    </row>
    <row r="14" spans="1:6" x14ac:dyDescent="0.2">
      <c r="A14" s="6"/>
      <c r="B14" s="12"/>
      <c r="C14" s="103"/>
      <c r="D14" s="103"/>
      <c r="E14" s="103"/>
      <c r="F14" s="104"/>
    </row>
    <row r="15" spans="1:6" x14ac:dyDescent="0.2">
      <c r="A15" s="83"/>
      <c r="B15" s="12"/>
      <c r="C15" s="88" t="s">
        <v>259</v>
      </c>
      <c r="D15" s="84"/>
      <c r="E15" s="84"/>
      <c r="F15" s="85"/>
    </row>
    <row r="16" spans="1:6" x14ac:dyDescent="0.2">
      <c r="B16" s="2" t="s">
        <v>90</v>
      </c>
    </row>
  </sheetData>
  <sheetProtection algorithmName="SHA-512" hashValue="VCIW1rSiTz28HhJY/H1Zlc4jDawyYuw/HDLfeZlZlPynOBfTGKGXno4KK6tyzBroTNg9MQlzREjn6+CP6TTgOw==" saltValue="RO90s8YCPBMt93fes685YA==" spinCount="100000" sheet="1" objects="1" scenarios="1"/>
  <mergeCells count="15">
    <mergeCell ref="E6:F6"/>
    <mergeCell ref="A2:F2"/>
    <mergeCell ref="A3:F3"/>
    <mergeCell ref="B4:D4"/>
    <mergeCell ref="E5:F5"/>
    <mergeCell ref="E12:F12"/>
    <mergeCell ref="E13:F13"/>
    <mergeCell ref="C14:D14"/>
    <mergeCell ref="E14:F14"/>
    <mergeCell ref="E7:F7"/>
    <mergeCell ref="E8:F8"/>
    <mergeCell ref="E9:F9"/>
    <mergeCell ref="C10:D10"/>
    <mergeCell ref="E10:F10"/>
    <mergeCell ref="E11:F11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1Revs</vt:lpstr>
      <vt:lpstr>2Fees</vt:lpstr>
      <vt:lpstr>3Exclusions</vt:lpstr>
      <vt:lpstr>4Interest</vt:lpstr>
      <vt:lpstr>5Population</vt:lpstr>
      <vt:lpstr>6CPI</vt:lpstr>
      <vt:lpstr>7Limit</vt:lpstr>
      <vt:lpstr>8ApprSubj</vt:lpstr>
      <vt:lpstr>'1Revs'!Print_Area</vt:lpstr>
      <vt:lpstr>'2Fees'!Print_Area</vt:lpstr>
      <vt:lpstr>'3Exclusions'!Print_Area</vt:lpstr>
      <vt:lpstr>'4Interest'!Print_Area</vt:lpstr>
      <vt:lpstr>'5Population'!Print_Area</vt:lpstr>
      <vt:lpstr>'6CPI'!Print_Area</vt:lpstr>
      <vt:lpstr>'7Limit'!Print_Area</vt:lpstr>
      <vt:lpstr>'8ApprSubj'!Print_Area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Coleman</dc:creator>
  <cp:lastModifiedBy>Michael Coleman</cp:lastModifiedBy>
  <cp:lastPrinted>2017-05-26T22:22:54Z</cp:lastPrinted>
  <dcterms:created xsi:type="dcterms:W3CDTF">2013-10-07T21:39:07Z</dcterms:created>
  <dcterms:modified xsi:type="dcterms:W3CDTF">2021-07-15T21:53:30Z</dcterms:modified>
</cp:coreProperties>
</file>